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\Desktop\"/>
    </mc:Choice>
  </mc:AlternateContent>
  <bookViews>
    <workbookView xWindow="0" yWindow="0" windowWidth="10890" windowHeight="5130"/>
  </bookViews>
  <sheets>
    <sheet name="End point" sheetId="1" r:id="rId1"/>
    <sheet name="Collumcharts" sheetId="3" r:id="rId2"/>
    <sheet name="efficiency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C25" i="3" l="1"/>
  <c r="B25" i="3"/>
  <c r="C24" i="3"/>
  <c r="B24" i="3"/>
  <c r="E86" i="1"/>
  <c r="E88" i="1"/>
  <c r="D89" i="1"/>
  <c r="E89" i="1" s="1"/>
  <c r="D90" i="1"/>
  <c r="E90" i="1" s="1"/>
  <c r="F90" i="1" s="1"/>
  <c r="D91" i="1"/>
  <c r="E91" i="1" s="1"/>
  <c r="D92" i="1"/>
  <c r="E92" i="1" s="1"/>
  <c r="D93" i="1"/>
  <c r="E93" i="1" s="1"/>
  <c r="D94" i="1"/>
  <c r="E94" i="1" s="1"/>
  <c r="F94" i="1" s="1"/>
  <c r="D95" i="1"/>
  <c r="E95" i="1" s="1"/>
  <c r="D96" i="1"/>
  <c r="E96" i="1" s="1"/>
  <c r="D97" i="1"/>
  <c r="E97" i="1" s="1"/>
  <c r="D98" i="1"/>
  <c r="E98" i="1" s="1"/>
  <c r="F98" i="1" s="1"/>
  <c r="D99" i="1"/>
  <c r="E99" i="1" s="1"/>
  <c r="D100" i="1"/>
  <c r="E100" i="1" s="1"/>
  <c r="D101" i="1"/>
  <c r="E101" i="1" s="1"/>
  <c r="D102" i="1"/>
  <c r="E102" i="1" s="1"/>
  <c r="F102" i="1" s="1"/>
  <c r="D103" i="1"/>
  <c r="E103" i="1" s="1"/>
  <c r="D104" i="1"/>
  <c r="E104" i="1" s="1"/>
  <c r="D105" i="1"/>
  <c r="E105" i="1" s="1"/>
  <c r="D106" i="1"/>
  <c r="E106" i="1" s="1"/>
  <c r="F106" i="1" s="1"/>
  <c r="D107" i="1"/>
  <c r="E107" i="1" s="1"/>
  <c r="D108" i="1"/>
  <c r="E108" i="1" s="1"/>
  <c r="D109" i="1"/>
  <c r="E109" i="1" s="1"/>
  <c r="D110" i="1"/>
  <c r="E110" i="1" s="1"/>
  <c r="F110" i="1" s="1"/>
  <c r="D111" i="1"/>
  <c r="E111" i="1" s="1"/>
  <c r="D112" i="1"/>
  <c r="E112" i="1" s="1"/>
  <c r="D113" i="1"/>
  <c r="E113" i="1" s="1"/>
  <c r="D114" i="1"/>
  <c r="E114" i="1" s="1"/>
  <c r="F114" i="1" s="1"/>
  <c r="D115" i="1"/>
  <c r="E115" i="1" s="1"/>
  <c r="D116" i="1"/>
  <c r="E116" i="1" s="1"/>
  <c r="D117" i="1"/>
  <c r="E117" i="1" s="1"/>
  <c r="D118" i="1"/>
  <c r="E118" i="1" s="1"/>
  <c r="F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87" i="1"/>
  <c r="E87" i="1" s="1"/>
  <c r="D86" i="1"/>
  <c r="F147" i="1" l="1"/>
  <c r="F143" i="1"/>
  <c r="F139" i="1"/>
  <c r="F135" i="1"/>
  <c r="F131" i="1"/>
  <c r="F127" i="1"/>
  <c r="F123" i="1"/>
  <c r="F86" i="1"/>
</calcChain>
</file>

<file path=xl/sharedStrings.xml><?xml version="1.0" encoding="utf-8"?>
<sst xmlns="http://schemas.openxmlformats.org/spreadsheetml/2006/main" count="538" uniqueCount="69">
  <si>
    <t>User: USER</t>
  </si>
  <si>
    <t>Path: D:\Program Files\BMG\CLARIOstar\User\Data\</t>
  </si>
  <si>
    <t>Test ID: 80</t>
  </si>
  <si>
    <t>Test Name: GFP_on surface</t>
  </si>
  <si>
    <t>Date: 9/13/2016</t>
  </si>
  <si>
    <t>Time: 4:37:16 PM</t>
  </si>
  <si>
    <t>ID1: washing with nano _coated GFP</t>
  </si>
  <si>
    <t>ID2: 4-7SDS</t>
  </si>
  <si>
    <t>ID3: Tween8-11;SH1_1-4</t>
  </si>
  <si>
    <t>Fluorescence (FI) spectrum</t>
  </si>
  <si>
    <t>Well
Row</t>
  </si>
  <si>
    <t>Well
Col</t>
  </si>
  <si>
    <t>Content</t>
  </si>
  <si>
    <t>Blank corrected based on Raw Data (Em Spectrum)</t>
  </si>
  <si>
    <t>Standard deviation of plate based on Blank corrected (Em Spectrum)</t>
  </si>
  <si>
    <t>Wavelength [nm]</t>
  </si>
  <si>
    <t>A</t>
  </si>
  <si>
    <t>B</t>
  </si>
  <si>
    <t>C</t>
  </si>
  <si>
    <t>D</t>
  </si>
  <si>
    <t>E</t>
  </si>
  <si>
    <t>F</t>
  </si>
  <si>
    <t>G</t>
  </si>
  <si>
    <t>H</t>
  </si>
  <si>
    <t>Blank B</t>
  </si>
  <si>
    <t>Test ID: 83</t>
  </si>
  <si>
    <t>Time: 8:13:15 PM</t>
  </si>
  <si>
    <t>ID1: washing with nano _washed with nanobody</t>
  </si>
  <si>
    <t>ID2: 4-7SDS:1.5, 1, 0.5, 0.25</t>
  </si>
  <si>
    <t>ID3: Tween8-11: 22, 24, 26, 28;SH1_1-4: 12, 14, 16, 18</t>
  </si>
  <si>
    <t>Group</t>
  </si>
  <si>
    <t>Blank corrected (all groups) based on Raw Data (Em Spectrum)</t>
  </si>
  <si>
    <t>Standard deviation over replicates based on Blank corrected (all groups) (Em Spectrum)</t>
  </si>
  <si>
    <t>Negative control GFP not washed</t>
  </si>
  <si>
    <t>Negative control washed with PBS and Nanobody</t>
  </si>
  <si>
    <t>SH1-12%</t>
  </si>
  <si>
    <t>SH1-14%</t>
  </si>
  <si>
    <t>Positive control SDS-2%</t>
  </si>
  <si>
    <t>SH1-16%</t>
  </si>
  <si>
    <t>SDS-1.5%</t>
  </si>
  <si>
    <t>SH1-18%</t>
  </si>
  <si>
    <t>SDS-1%</t>
  </si>
  <si>
    <t>SDS-0.5%</t>
  </si>
  <si>
    <t>SDS-0.25%</t>
  </si>
  <si>
    <t>Tween20-22%</t>
  </si>
  <si>
    <t>Tween20-24%</t>
  </si>
  <si>
    <t>Tween20-26%</t>
  </si>
  <si>
    <t>Tween20-28%</t>
  </si>
  <si>
    <t>Empty</t>
  </si>
  <si>
    <t>ΔΕm</t>
  </si>
  <si>
    <r>
      <t>ΔΕm/Em</t>
    </r>
    <r>
      <rPr>
        <b/>
        <vertAlign val="subscript"/>
        <sz val="11"/>
        <color theme="1"/>
        <rFont val="Calibri"/>
        <family val="2"/>
        <scheme val="minor"/>
      </rPr>
      <t>coated</t>
    </r>
  </si>
  <si>
    <r>
      <rPr>
        <b/>
        <sz val="11"/>
        <color theme="1"/>
        <rFont val="Calibri"/>
        <family val="2"/>
        <scheme val="minor"/>
      </rPr>
      <t>Average</t>
    </r>
    <r>
      <rPr>
        <b/>
        <vertAlign val="subscript"/>
        <sz val="11"/>
        <color theme="1"/>
        <rFont val="Calibri"/>
        <family val="2"/>
        <scheme val="minor"/>
      </rPr>
      <t>ΔΕm/Emcoated</t>
    </r>
  </si>
  <si>
    <t>Average over replicates based on Blank corrected (all groups) (Em Spectrum)</t>
  </si>
  <si>
    <t xml:space="preserve">RFU GFP after washing with Shampoo and Nanobody </t>
  </si>
  <si>
    <t>standart divadation</t>
  </si>
  <si>
    <t xml:space="preserve">Averager coated GFP on Plate </t>
  </si>
  <si>
    <t>stadrt divadation</t>
  </si>
  <si>
    <t>GFP</t>
  </si>
  <si>
    <t>RFU on Coated Plate</t>
  </si>
  <si>
    <t>Negative control 2</t>
  </si>
  <si>
    <t>Negative control 1</t>
  </si>
  <si>
    <t>RFU GFP after washing with SDS and Nanobody</t>
  </si>
  <si>
    <t>RFU GFP after washing with Tween20 and Nanobody</t>
  </si>
  <si>
    <t>Bevor washing with Nanobody</t>
  </si>
  <si>
    <t xml:space="preserve">Average RFU GFP after washing with Shampoo and Nanobody </t>
  </si>
  <si>
    <t xml:space="preserve"> </t>
  </si>
  <si>
    <t>SDS</t>
  </si>
  <si>
    <t>SH1</t>
  </si>
  <si>
    <t>Tween20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</si>
</sst>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7" xfId="0" applyBorder="1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Efficency</a:t>
            </a:r>
            <a:r>
              <a:rPr lang="en-GB" baseline="0"/>
              <a:t> of detergents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'End point'!$I$87</c:f>
              <c:strCache>
                <c:ptCount val="1"/>
                <c:pt idx="0">
                  <c:v>SDS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'End point'!$J$86:$N$86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</c:numCache>
            </c:numRef>
          </c:xVal>
          <c:yVal>
            <c:numRef>
              <c:f>'End point'!$J$87:$N$87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0.28999999999999998</c:v>
                </c:pt>
                <c:pt idx="2">
                  <c:v>0.41167640026448615</c:v>
                </c:pt>
                <c:pt idx="3">
                  <c:v>0.94609140293571747</c:v>
                </c:pt>
                <c:pt idx="4">
                  <c:v>1.0024142555427471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8D-46D8-8226-ED4B714CC68F}"/>
            </c:ext>
          </c:extLst>
        </c:ser>
        <c:ser>
          <c:idx val="1"/>
          <c:order val="1"/>
          <c:tx>
            <c:strRef>
              <c:f>'End point'!$I$88</c:f>
              <c:strCache>
                <c:ptCount val="1"/>
                <c:pt idx="0">
                  <c:v>SH1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('End point'!$J$86,'End point'!$O$86:$R$86)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</c:numCache>
            </c:numRef>
          </c:xVal>
          <c:yVal>
            <c:numRef>
              <c:f>('End point'!$J$88,'End point'!$O$88:$R$88)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0.1441583936875433</c:v>
                </c:pt>
                <c:pt idx="2">
                  <c:v>0.26952096956713406</c:v>
                </c:pt>
                <c:pt idx="3">
                  <c:v>0.43330165560649708</c:v>
                </c:pt>
                <c:pt idx="4">
                  <c:v>0.7169318103466561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8D-46D8-8226-ED4B714CC68F}"/>
            </c:ext>
          </c:extLst>
        </c:ser>
        <c:ser>
          <c:idx val="2"/>
          <c:order val="2"/>
          <c:tx>
            <c:strRef>
              <c:f>'End point'!$I$89</c:f>
              <c:strCache>
                <c:ptCount val="1"/>
                <c:pt idx="0">
                  <c:v>Tween20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('End point'!$J$86,'End point'!$S$86:$V$86)</c:f>
              <c:numCache>
                <c:formatCode>General</c:formatCode>
                <c:ptCount val="5"/>
                <c:pt idx="0">
                  <c:v>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</c:numCache>
            </c:numRef>
          </c:xVal>
          <c:yVal>
            <c:numRef>
              <c:f>('End point'!$J$89,'End point'!$S$89:$V$89)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0.12513450093969328</c:v>
                </c:pt>
                <c:pt idx="2">
                  <c:v>0.13490404521602822</c:v>
                </c:pt>
                <c:pt idx="3">
                  <c:v>4.2558692784387425E-2</c:v>
                </c:pt>
                <c:pt idx="4">
                  <c:v>0.10860507602532296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8D-46D8-8226-ED4B714C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407160"/>
        <c:axId val="225405192"/>
      </c:scatterChart>
      <c:valAx>
        <c:axId val="225407160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405192"/>
        <c:crosses val="autoZero"/>
        <c:crossBetween val="midCat"/>
      </c:valAx>
      <c:valAx>
        <c:axId val="22540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efficency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407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Collumcharts!$B$1</c:f>
              <c:strCache>
                <c:ptCount val="1"/>
                <c:pt idx="0">
                  <c:v>RFU GFP after washing with Shampoo and Nanobody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7"/>
              <c:layout>
                <c:manualLayout>
                  <c:x val="0"/>
                  <c:y val="0.10742904331830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5E-4AE6-A2DE-42C06BAEA555}"/>
                </c:ext>
              </c:extLst>
            </c:dLbl>
            <c:dLbl>
              <c:idx val="8"/>
              <c:layout>
                <c:manualLayout>
                  <c:x val="0"/>
                  <c:y val="0.103728676434579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5E-4AE6-A2DE-42C06BAEA5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Collumcharts!$C$3:$C$10</c:f>
                <c:numCache>
                  <c:formatCode>General</c:formatCode>
                  <c:ptCount val="8"/>
                  <c:pt idx="0">
                    <c:v>598.70000000000005</c:v>
                  </c:pt>
                  <c:pt idx="1">
                    <c:v>424.4</c:v>
                  </c:pt>
                  <c:pt idx="2">
                    <c:v>163.80000000000001</c:v>
                  </c:pt>
                  <c:pt idx="3">
                    <c:v>176</c:v>
                  </c:pt>
                  <c:pt idx="4">
                    <c:v>380.9</c:v>
                  </c:pt>
                  <c:pt idx="5">
                    <c:v>310.5</c:v>
                  </c:pt>
                  <c:pt idx="6">
                    <c:v>2.7</c:v>
                  </c:pt>
                  <c:pt idx="7">
                    <c:v>2.5</c:v>
                  </c:pt>
                </c:numCache>
              </c:numRef>
            </c:plus>
            <c:minus>
              <c:numRef>
                <c:f>Collumcharts!$C$3:$C$10</c:f>
                <c:numCache>
                  <c:formatCode>General</c:formatCode>
                  <c:ptCount val="8"/>
                  <c:pt idx="0">
                    <c:v>598.70000000000005</c:v>
                  </c:pt>
                  <c:pt idx="1">
                    <c:v>424.4</c:v>
                  </c:pt>
                  <c:pt idx="2">
                    <c:v>163.80000000000001</c:v>
                  </c:pt>
                  <c:pt idx="3">
                    <c:v>176</c:v>
                  </c:pt>
                  <c:pt idx="4">
                    <c:v>380.9</c:v>
                  </c:pt>
                  <c:pt idx="5">
                    <c:v>310.5</c:v>
                  </c:pt>
                  <c:pt idx="6">
                    <c:v>2.7</c:v>
                  </c:pt>
                  <c:pt idx="7">
                    <c:v>2.5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Collumcharts!$A$2:$A$10</c:f>
              <c:strCache>
                <c:ptCount val="9"/>
                <c:pt idx="1">
                  <c:v>Negative control 1</c:v>
                </c:pt>
                <c:pt idx="2">
                  <c:v>Negative control 2</c:v>
                </c:pt>
                <c:pt idx="3">
                  <c:v>SH1-12%</c:v>
                </c:pt>
                <c:pt idx="4">
                  <c:v>SH1-14%</c:v>
                </c:pt>
                <c:pt idx="5">
                  <c:v>SH1-16%</c:v>
                </c:pt>
                <c:pt idx="6">
                  <c:v>SH1-18%</c:v>
                </c:pt>
                <c:pt idx="7">
                  <c:v>Positive control SDS-2%</c:v>
                </c:pt>
                <c:pt idx="8">
                  <c:v>Empty</c:v>
                </c:pt>
              </c:strCache>
            </c:strRef>
          </c:cat>
          <c:val>
            <c:numRef>
              <c:f>Collumcharts!$B$2:$B$10</c:f>
              <c:numCache>
                <c:formatCode>General</c:formatCode>
                <c:ptCount val="9"/>
                <c:pt idx="1">
                  <c:v>2366</c:v>
                </c:pt>
                <c:pt idx="2">
                  <c:v>1187</c:v>
                </c:pt>
                <c:pt idx="3">
                  <c:v>2229</c:v>
                </c:pt>
                <c:pt idx="4">
                  <c:v>1676</c:v>
                </c:pt>
                <c:pt idx="5">
                  <c:v>1575</c:v>
                </c:pt>
                <c:pt idx="6">
                  <c:v>796</c:v>
                </c:pt>
                <c:pt idx="7">
                  <c:v>-5</c:v>
                </c:pt>
                <c:pt idx="8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8-489B-B2FF-507138A024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62521336"/>
        <c:axId val="562521008"/>
      </c:barChart>
      <c:catAx>
        <c:axId val="56252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521008"/>
        <c:crosses val="autoZero"/>
        <c:auto val="1"/>
        <c:lblAlgn val="ctr"/>
        <c:lblOffset val="100"/>
        <c:noMultiLvlLbl val="0"/>
      </c:catAx>
      <c:valAx>
        <c:axId val="56252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RFU</a:t>
                </a:r>
              </a:p>
            </c:rich>
          </c:tx>
          <c:layout>
            <c:manualLayout>
              <c:xMode val="edge"/>
              <c:yMode val="edge"/>
              <c:x val="2.4649855594546754E-2"/>
              <c:y val="0.24795611080438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521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Average of GFP RFU on Coated Plate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Collumcharts!$B$22:$B$23</c:f>
              <c:strCache>
                <c:ptCount val="2"/>
                <c:pt idx="0">
                  <c:v>RFU on Coated Plate</c:v>
                </c:pt>
                <c:pt idx="1">
                  <c:v>Averager coated GFP on Plate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Collumcharts!$C$24:$C$25</c:f>
                <c:numCache>
                  <c:formatCode>General</c:formatCode>
                  <c:ptCount val="2"/>
                  <c:pt idx="0">
                    <c:v>543.64755203471054</c:v>
                  </c:pt>
                  <c:pt idx="1">
                    <c:v>3.2691742076555053</c:v>
                  </c:pt>
                </c:numCache>
              </c:numRef>
            </c:plus>
            <c:minus>
              <c:numRef>
                <c:f>Collumcharts!$C$24:$C$25</c:f>
                <c:numCache>
                  <c:formatCode>General</c:formatCode>
                  <c:ptCount val="2"/>
                  <c:pt idx="0">
                    <c:v>543.64755203471054</c:v>
                  </c:pt>
                  <c:pt idx="1">
                    <c:v>3.2691742076555053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Collumcharts!$A$24:$A$25</c:f>
              <c:strCache>
                <c:ptCount val="2"/>
                <c:pt idx="0">
                  <c:v>GFP</c:v>
                </c:pt>
                <c:pt idx="1">
                  <c:v>Empty</c:v>
                </c:pt>
              </c:strCache>
            </c:strRef>
          </c:cat>
          <c:val>
            <c:numRef>
              <c:f>Collumcharts!$B$24:$B$25</c:f>
              <c:numCache>
                <c:formatCode>General</c:formatCode>
                <c:ptCount val="2"/>
                <c:pt idx="0">
                  <c:v>2812.35</c:v>
                </c:pt>
                <c:pt idx="1">
                  <c:v>-7.75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0-4045-AD58-8F67E57167D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14421160"/>
        <c:axId val="414419192"/>
      </c:barChart>
      <c:catAx>
        <c:axId val="41442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419192"/>
        <c:crosses val="autoZero"/>
        <c:auto val="1"/>
        <c:lblAlgn val="ctr"/>
        <c:lblOffset val="100"/>
        <c:noMultiLvlLbl val="0"/>
      </c:catAx>
      <c:valAx>
        <c:axId val="41441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RFU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140232017380447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42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Average RFU GFP after washing with SDS and Nanobody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Collumcharts!$B$35:$B$36</c:f>
              <c:strCache>
                <c:ptCount val="2"/>
                <c:pt idx="0">
                  <c:v>RFU GFP after washing with SDS and Nanobody</c:v>
                </c:pt>
                <c:pt idx="1">
                  <c:v>Average RFU GFP after washing with Shampoo and Nanobody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5"/>
              <c:layout>
                <c:manualLayout>
                  <c:x val="0"/>
                  <c:y val="9.37062554680664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3E-4CBA-ABA9-6945245A0BD5}"/>
                </c:ext>
              </c:extLst>
            </c:dLbl>
            <c:dLbl>
              <c:idx val="6"/>
              <c:layout>
                <c:manualLayout>
                  <c:x val="-1.0185067526415994E-16"/>
                  <c:y val="9.33880139982502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3E-4CBA-ABA9-6945245A0BD5}"/>
                </c:ext>
              </c:extLst>
            </c:dLbl>
            <c:dLbl>
              <c:idx val="7"/>
              <c:layout>
                <c:manualLayout>
                  <c:x val="-2.7777777777778798E-3"/>
                  <c:y val="9.38651939340915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3E-4CBA-ABA9-6945245A0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Collumcharts!$C$37:$C$44</c:f>
                <c:numCache>
                  <c:formatCode>General</c:formatCode>
                  <c:ptCount val="8"/>
                  <c:pt idx="0">
                    <c:v>598.70000000000005</c:v>
                  </c:pt>
                  <c:pt idx="1">
                    <c:v>424.4</c:v>
                  </c:pt>
                  <c:pt idx="2">
                    <c:v>604.29999999999995</c:v>
                  </c:pt>
                  <c:pt idx="3">
                    <c:v>884.3</c:v>
                  </c:pt>
                  <c:pt idx="4">
                    <c:v>59.2</c:v>
                  </c:pt>
                  <c:pt idx="5">
                    <c:v>6.4</c:v>
                  </c:pt>
                  <c:pt idx="6">
                    <c:v>2.7</c:v>
                  </c:pt>
                  <c:pt idx="7">
                    <c:v>2.5</c:v>
                  </c:pt>
                </c:numCache>
              </c:numRef>
            </c:plus>
            <c:minus>
              <c:numRef>
                <c:f>Collumcharts!$C$37:$C$44</c:f>
                <c:numCache>
                  <c:formatCode>General</c:formatCode>
                  <c:ptCount val="8"/>
                  <c:pt idx="0">
                    <c:v>598.70000000000005</c:v>
                  </c:pt>
                  <c:pt idx="1">
                    <c:v>424.4</c:v>
                  </c:pt>
                  <c:pt idx="2">
                    <c:v>604.29999999999995</c:v>
                  </c:pt>
                  <c:pt idx="3">
                    <c:v>884.3</c:v>
                  </c:pt>
                  <c:pt idx="4">
                    <c:v>59.2</c:v>
                  </c:pt>
                  <c:pt idx="5">
                    <c:v>6.4</c:v>
                  </c:pt>
                  <c:pt idx="6">
                    <c:v>2.7</c:v>
                  </c:pt>
                  <c:pt idx="7">
                    <c:v>2.5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Collumcharts!$A$37:$A$44</c:f>
              <c:strCache>
                <c:ptCount val="8"/>
                <c:pt idx="0">
                  <c:v>Negative control 1</c:v>
                </c:pt>
                <c:pt idx="1">
                  <c:v>Negative control 2</c:v>
                </c:pt>
                <c:pt idx="2">
                  <c:v>SDS-0.25%</c:v>
                </c:pt>
                <c:pt idx="3">
                  <c:v>SDS-0.5%</c:v>
                </c:pt>
                <c:pt idx="4">
                  <c:v>SDS-1%</c:v>
                </c:pt>
                <c:pt idx="5">
                  <c:v>SDS-1.5%</c:v>
                </c:pt>
                <c:pt idx="6">
                  <c:v>Positive control SDS-2%</c:v>
                </c:pt>
                <c:pt idx="7">
                  <c:v>Empty</c:v>
                </c:pt>
              </c:strCache>
            </c:strRef>
          </c:cat>
          <c:val>
            <c:numRef>
              <c:f>Collumcharts!$B$37:$B$44</c:f>
              <c:numCache>
                <c:formatCode>General</c:formatCode>
                <c:ptCount val="8"/>
                <c:pt idx="0">
                  <c:v>2366</c:v>
                </c:pt>
                <c:pt idx="1">
                  <c:v>1187</c:v>
                </c:pt>
                <c:pt idx="2">
                  <c:v>1900</c:v>
                </c:pt>
                <c:pt idx="3">
                  <c:v>1403</c:v>
                </c:pt>
                <c:pt idx="4">
                  <c:v>173</c:v>
                </c:pt>
                <c:pt idx="5">
                  <c:v>-7</c:v>
                </c:pt>
                <c:pt idx="6">
                  <c:v>-5</c:v>
                </c:pt>
                <c:pt idx="7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E-4CBA-ABA9-6945245A0BD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0123464"/>
        <c:axId val="480120840"/>
      </c:barChart>
      <c:catAx>
        <c:axId val="48012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20840"/>
        <c:crosses val="autoZero"/>
        <c:auto val="1"/>
        <c:lblAlgn val="ctr"/>
        <c:lblOffset val="100"/>
        <c:noMultiLvlLbl val="0"/>
      </c:catAx>
      <c:valAx>
        <c:axId val="48012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RFU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23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Average RFU GFP after washing with Tween20 and Nanobody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Collumcharts!$B$49:$B$50</c:f>
              <c:strCache>
                <c:ptCount val="2"/>
                <c:pt idx="0">
                  <c:v>RFU GFP after washing with Tween20 and Nanobody</c:v>
                </c:pt>
                <c:pt idx="1">
                  <c:v>Average RFU GFP after washing with Shampoo and Nanobody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6"/>
              <c:layout>
                <c:manualLayout>
                  <c:x val="0"/>
                  <c:y val="9.79210411198601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4E-4E96-9FBA-C27B9113F27D}"/>
                </c:ext>
              </c:extLst>
            </c:dLbl>
            <c:dLbl>
              <c:idx val="7"/>
              <c:layout>
                <c:manualLayout>
                  <c:x val="0"/>
                  <c:y val="9.3710629921259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4E-4E96-9FBA-C27B9113F2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Collumcharts!$C$51:$C$58</c:f>
                <c:numCache>
                  <c:formatCode>General</c:formatCode>
                  <c:ptCount val="8"/>
                  <c:pt idx="0">
                    <c:v>598.70000000000005</c:v>
                  </c:pt>
                  <c:pt idx="1">
                    <c:v>424.4</c:v>
                  </c:pt>
                  <c:pt idx="2">
                    <c:v>216.6</c:v>
                  </c:pt>
                  <c:pt idx="3">
                    <c:v>306.7</c:v>
                  </c:pt>
                  <c:pt idx="4">
                    <c:v>551.29999999999995</c:v>
                  </c:pt>
                  <c:pt idx="5">
                    <c:v>615.1</c:v>
                  </c:pt>
                  <c:pt idx="6">
                    <c:v>2.7</c:v>
                  </c:pt>
                  <c:pt idx="7">
                    <c:v>2.5</c:v>
                  </c:pt>
                </c:numCache>
              </c:numRef>
            </c:plus>
            <c:minus>
              <c:numRef>
                <c:f>Collumcharts!$C$51:$C$58</c:f>
                <c:numCache>
                  <c:formatCode>General</c:formatCode>
                  <c:ptCount val="8"/>
                  <c:pt idx="0">
                    <c:v>598.70000000000005</c:v>
                  </c:pt>
                  <c:pt idx="1">
                    <c:v>424.4</c:v>
                  </c:pt>
                  <c:pt idx="2">
                    <c:v>216.6</c:v>
                  </c:pt>
                  <c:pt idx="3">
                    <c:v>306.7</c:v>
                  </c:pt>
                  <c:pt idx="4">
                    <c:v>551.29999999999995</c:v>
                  </c:pt>
                  <c:pt idx="5">
                    <c:v>615.1</c:v>
                  </c:pt>
                  <c:pt idx="6">
                    <c:v>2.7</c:v>
                  </c:pt>
                  <c:pt idx="7">
                    <c:v>2.5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Collumcharts!$A$51:$A$58</c:f>
              <c:strCache>
                <c:ptCount val="8"/>
                <c:pt idx="0">
                  <c:v>Negative control 1</c:v>
                </c:pt>
                <c:pt idx="1">
                  <c:v>Negative control 2</c:v>
                </c:pt>
                <c:pt idx="2">
                  <c:v>Tween20-22%</c:v>
                </c:pt>
                <c:pt idx="3">
                  <c:v>Tween20-24%</c:v>
                </c:pt>
                <c:pt idx="4">
                  <c:v>Tween20-26%</c:v>
                </c:pt>
                <c:pt idx="5">
                  <c:v>Tween20-28%</c:v>
                </c:pt>
                <c:pt idx="6">
                  <c:v>Positive control SDS-2%</c:v>
                </c:pt>
                <c:pt idx="7">
                  <c:v>Empty</c:v>
                </c:pt>
              </c:strCache>
            </c:strRef>
          </c:cat>
          <c:val>
            <c:numRef>
              <c:f>Collumcharts!$B$51:$B$58</c:f>
              <c:numCache>
                <c:formatCode>General</c:formatCode>
                <c:ptCount val="8"/>
                <c:pt idx="0">
                  <c:v>2366</c:v>
                </c:pt>
                <c:pt idx="1">
                  <c:v>1187</c:v>
                </c:pt>
                <c:pt idx="2">
                  <c:v>2643</c:v>
                </c:pt>
                <c:pt idx="3">
                  <c:v>2555</c:v>
                </c:pt>
                <c:pt idx="4">
                  <c:v>2634</c:v>
                </c:pt>
                <c:pt idx="5">
                  <c:v>2384</c:v>
                </c:pt>
                <c:pt idx="6">
                  <c:v>-5</c:v>
                </c:pt>
                <c:pt idx="7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E-4E96-9FBA-C27B9113F27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0117232"/>
        <c:axId val="480123792"/>
      </c:barChart>
      <c:catAx>
        <c:axId val="48011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23792"/>
        <c:crosses val="autoZero"/>
        <c:auto val="1"/>
        <c:lblAlgn val="ctr"/>
        <c:lblOffset val="100"/>
        <c:noMultiLvlLbl val="0"/>
      </c:catAx>
      <c:valAx>
        <c:axId val="48012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RFU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1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Washingefficency Shampoo with Nanobody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'End point'!$C$147</c:f>
              <c:strCache>
                <c:ptCount val="1"/>
                <c:pt idx="0">
                  <c:v>Empty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'End point'!$F$147</c:f>
              <c:numCache>
                <c:formatCode>0.00</c:formatCode>
                <c:ptCount val="1"/>
                <c:pt idx="0">
                  <c:v>-0.10432692307692309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13-4B60-A77D-B0018F82F352}"/>
            </c:ext>
          </c:extLst>
        </c:ser>
        <c:ser>
          <c:idx val="0"/>
          <c:order val="1"/>
          <c:tx>
            <c:strRef>
              <c:f>'End point'!$C$86</c:f>
              <c:strCache>
                <c:ptCount val="1"/>
                <c:pt idx="0">
                  <c:v>Negative control GFP not washed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point'!$F$86</c:f>
              <c:numCache>
                <c:formatCode>0.00</c:formatCode>
                <c:ptCount val="1"/>
                <c:pt idx="0">
                  <c:v>7.9918254670122077E-2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3-4B60-A77D-B0018F82F352}"/>
            </c:ext>
          </c:extLst>
        </c:ser>
        <c:ser>
          <c:idx val="2"/>
          <c:order val="2"/>
          <c:tx>
            <c:strRef>
              <c:f>'End point'!$C$90</c:f>
              <c:strCache>
                <c:ptCount val="1"/>
                <c:pt idx="0">
                  <c:v>SH1-12%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point'!$F$90</c:f>
              <c:numCache>
                <c:formatCode>0.00</c:formatCode>
                <c:ptCount val="1"/>
                <c:pt idx="0">
                  <c:v>0.1441583936875433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13-4B60-A77D-B0018F82F352}"/>
            </c:ext>
          </c:extLst>
        </c:ser>
        <c:ser>
          <c:idx val="3"/>
          <c:order val="3"/>
          <c:tx>
            <c:strRef>
              <c:f>'End point'!$C$98</c:f>
              <c:strCache>
                <c:ptCount val="1"/>
                <c:pt idx="0">
                  <c:v>SH1-14%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point'!$F$98</c:f>
              <c:numCache>
                <c:formatCode>0.00</c:formatCode>
                <c:ptCount val="1"/>
                <c:pt idx="0">
                  <c:v>0.26952096956713406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13-4B60-A77D-B0018F82F352}"/>
            </c:ext>
          </c:extLst>
        </c:ser>
        <c:ser>
          <c:idx val="4"/>
          <c:order val="4"/>
          <c:tx>
            <c:strRef>
              <c:f>'End point'!$C$106</c:f>
              <c:strCache>
                <c:ptCount val="1"/>
                <c:pt idx="0">
                  <c:v>SH1-16%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point'!$F$106</c:f>
              <c:numCache>
                <c:formatCode>0.00</c:formatCode>
                <c:ptCount val="1"/>
                <c:pt idx="0">
                  <c:v>0.43330165560649708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13-4B60-A77D-B0018F82F352}"/>
            </c:ext>
          </c:extLst>
        </c:ser>
        <c:ser>
          <c:idx val="5"/>
          <c:order val="5"/>
          <c:tx>
            <c:strRef>
              <c:f>'End point'!$C$114</c:f>
              <c:strCache>
                <c:ptCount val="1"/>
                <c:pt idx="0">
                  <c:v>SH1-18%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point'!$F$114</c:f>
              <c:numCache>
                <c:formatCode>0.00</c:formatCode>
                <c:ptCount val="1"/>
                <c:pt idx="0">
                  <c:v>0.7169318103466561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13-4B60-A77D-B0018F82F352}"/>
            </c:ext>
          </c:extLst>
        </c:ser>
        <c:ser>
          <c:idx val="1"/>
          <c:order val="6"/>
          <c:tx>
            <c:strRef>
              <c:f>'End point'!$C$94</c:f>
              <c:strCache>
                <c:ptCount val="1"/>
                <c:pt idx="0">
                  <c:v>Negative control washed with PBS and Nanobody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point'!$F$94</c:f>
              <c:numCache>
                <c:formatCode>0.00</c:formatCode>
                <c:ptCount val="1"/>
                <c:pt idx="0">
                  <c:v>0.61073653296596353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3-4B60-A77D-B0018F82F352}"/>
            </c:ext>
          </c:extLst>
        </c:ser>
        <c:ser>
          <c:idx val="6"/>
          <c:order val="7"/>
          <c:tx>
            <c:strRef>
              <c:f>'End point'!$C$102</c:f>
              <c:strCache>
                <c:ptCount val="1"/>
                <c:pt idx="0">
                  <c:v>Positive control SDS-2%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'End point'!$F$102</c:f>
              <c:numCache>
                <c:formatCode>0.00</c:formatCode>
                <c:ptCount val="1"/>
                <c:pt idx="0">
                  <c:v>1.0015615754921221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13-4B60-A77D-B0018F82F35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1480992"/>
        <c:axId val="161481648"/>
      </c:barChart>
      <c:catAx>
        <c:axId val="1614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81648"/>
        <c:crossesAt val="0"/>
        <c:auto val="1"/>
        <c:lblAlgn val="ctr"/>
        <c:lblOffset val="100"/>
        <c:noMultiLvlLbl val="0"/>
      </c:catAx>
      <c:valAx>
        <c:axId val="161481648"/>
        <c:scaling>
          <c:orientation val="minMax"/>
          <c:max val="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809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Washingefficency SDS with Nanobody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'End point'!$C$147</c:f>
              <c:strCache>
                <c:ptCount val="1"/>
                <c:pt idx="0">
                  <c:v>Empty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'End point'!$F$147</c:f>
              <c:numCache>
                <c:formatCode>0.00</c:formatCode>
                <c:ptCount val="1"/>
                <c:pt idx="0">
                  <c:v>-0.10432692307692309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F-49C3-99CF-CBFFC6A09781}"/>
            </c:ext>
          </c:extLst>
        </c:ser>
        <c:ser>
          <c:idx val="0"/>
          <c:order val="1"/>
          <c:tx>
            <c:strRef>
              <c:f>'End point'!$C$86</c:f>
              <c:strCache>
                <c:ptCount val="1"/>
                <c:pt idx="0">
                  <c:v>Negative control GFP not washed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point'!$F$86</c:f>
              <c:numCache>
                <c:formatCode>0.00</c:formatCode>
                <c:ptCount val="1"/>
                <c:pt idx="0">
                  <c:v>7.9918254670122077E-2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F-49C3-99CF-CBFFC6A09781}"/>
            </c:ext>
          </c:extLst>
        </c:ser>
        <c:ser>
          <c:idx val="2"/>
          <c:order val="2"/>
          <c:tx>
            <c:strRef>
              <c:f>'End point'!$C$128</c:f>
              <c:strCache>
                <c:ptCount val="1"/>
                <c:pt idx="0">
                  <c:v>SDS-0.25%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point'!$F$127</c:f>
              <c:numCache>
                <c:formatCode>0.00</c:formatCode>
                <c:ptCount val="1"/>
                <c:pt idx="0">
                  <c:v>0.2928856094847741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FF-49C3-99CF-CBFFC6A09781}"/>
            </c:ext>
          </c:extLst>
        </c:ser>
        <c:ser>
          <c:idx val="3"/>
          <c:order val="3"/>
          <c:tx>
            <c:strRef>
              <c:f>'End point'!$C$123</c:f>
              <c:strCache>
                <c:ptCount val="1"/>
                <c:pt idx="0">
                  <c:v>SDS-0.5%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point'!$F$123</c:f>
              <c:numCache>
                <c:formatCode>0.00</c:formatCode>
                <c:ptCount val="1"/>
                <c:pt idx="0">
                  <c:v>0.41167640026448615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FF-49C3-99CF-CBFFC6A09781}"/>
            </c:ext>
          </c:extLst>
        </c:ser>
        <c:ser>
          <c:idx val="4"/>
          <c:order val="4"/>
          <c:tx>
            <c:strRef>
              <c:f>'End point'!$C$118</c:f>
              <c:strCache>
                <c:ptCount val="1"/>
                <c:pt idx="0">
                  <c:v>SDS-1%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point'!$F$118</c:f>
              <c:numCache>
                <c:formatCode>0.00</c:formatCode>
                <c:ptCount val="1"/>
                <c:pt idx="0">
                  <c:v>0.94609140293571747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FF-49C3-99CF-CBFFC6A09781}"/>
            </c:ext>
          </c:extLst>
        </c:ser>
        <c:ser>
          <c:idx val="5"/>
          <c:order val="5"/>
          <c:tx>
            <c:strRef>
              <c:f>'End point'!$C$110</c:f>
              <c:strCache>
                <c:ptCount val="1"/>
                <c:pt idx="0">
                  <c:v>SDS-1.5%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point'!$F$110</c:f>
              <c:numCache>
                <c:formatCode>0.00</c:formatCode>
                <c:ptCount val="1"/>
                <c:pt idx="0">
                  <c:v>1.0024142555427471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FF-49C3-99CF-CBFFC6A09781}"/>
            </c:ext>
          </c:extLst>
        </c:ser>
        <c:ser>
          <c:idx val="1"/>
          <c:order val="6"/>
          <c:tx>
            <c:strRef>
              <c:f>'End point'!$C$94</c:f>
              <c:strCache>
                <c:ptCount val="1"/>
                <c:pt idx="0">
                  <c:v>Negative control washed with PBS and Nanobody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point'!$F$94</c:f>
              <c:numCache>
                <c:formatCode>0.00</c:formatCode>
                <c:ptCount val="1"/>
                <c:pt idx="0">
                  <c:v>0.61073653296596353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FF-49C3-99CF-CBFFC6A09781}"/>
            </c:ext>
          </c:extLst>
        </c:ser>
        <c:ser>
          <c:idx val="6"/>
          <c:order val="7"/>
          <c:tx>
            <c:strRef>
              <c:f>'End point'!$C$102</c:f>
              <c:strCache>
                <c:ptCount val="1"/>
                <c:pt idx="0">
                  <c:v>Positive control SDS-2%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'End point'!$F$102</c:f>
              <c:numCache>
                <c:formatCode>0.00</c:formatCode>
                <c:ptCount val="1"/>
                <c:pt idx="0">
                  <c:v>1.0015615754921221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FF-49C3-99CF-CBFFC6A097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1480992"/>
        <c:axId val="161481648"/>
      </c:barChart>
      <c:catAx>
        <c:axId val="1614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81648"/>
        <c:crossesAt val="0"/>
        <c:auto val="1"/>
        <c:lblAlgn val="ctr"/>
        <c:lblOffset val="100"/>
        <c:noMultiLvlLbl val="0"/>
      </c:catAx>
      <c:valAx>
        <c:axId val="161481648"/>
        <c:scaling>
          <c:orientation val="minMax"/>
          <c:max val="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809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Washingefficency Tween20 with Nanobody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'End point'!$C$147</c:f>
              <c:strCache>
                <c:ptCount val="1"/>
                <c:pt idx="0">
                  <c:v>Empty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'End point'!$F$147</c:f>
              <c:numCache>
                <c:formatCode>0.00</c:formatCode>
                <c:ptCount val="1"/>
                <c:pt idx="0">
                  <c:v>-0.10432692307692309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0-424E-AA4E-F3162892344A}"/>
            </c:ext>
          </c:extLst>
        </c:ser>
        <c:ser>
          <c:idx val="0"/>
          <c:order val="1"/>
          <c:tx>
            <c:strRef>
              <c:f>'End point'!$C$86</c:f>
              <c:strCache>
                <c:ptCount val="1"/>
                <c:pt idx="0">
                  <c:v>Negative control GFP not washed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point'!$F$86</c:f>
              <c:numCache>
                <c:formatCode>0.00</c:formatCode>
                <c:ptCount val="1"/>
                <c:pt idx="0">
                  <c:v>7.9918254670122077E-2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0-424E-AA4E-F3162892344A}"/>
            </c:ext>
          </c:extLst>
        </c:ser>
        <c:ser>
          <c:idx val="2"/>
          <c:order val="2"/>
          <c:tx>
            <c:strRef>
              <c:f>'End point'!$C$131</c:f>
              <c:strCache>
                <c:ptCount val="1"/>
                <c:pt idx="0">
                  <c:v>Tween20-22%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point'!$F$131</c:f>
              <c:numCache>
                <c:formatCode>0.00</c:formatCode>
                <c:ptCount val="1"/>
                <c:pt idx="0">
                  <c:v>0.12513450093969328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20-424E-AA4E-F3162892344A}"/>
            </c:ext>
          </c:extLst>
        </c:ser>
        <c:ser>
          <c:idx val="3"/>
          <c:order val="3"/>
          <c:tx>
            <c:strRef>
              <c:f>'End point'!$C$135</c:f>
              <c:strCache>
                <c:ptCount val="1"/>
                <c:pt idx="0">
                  <c:v>Tween20-24%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point'!$F$135</c:f>
              <c:numCache>
                <c:formatCode>0.00</c:formatCode>
                <c:ptCount val="1"/>
                <c:pt idx="0">
                  <c:v>0.13490404521602822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0-424E-AA4E-F3162892344A}"/>
            </c:ext>
          </c:extLst>
        </c:ser>
        <c:ser>
          <c:idx val="4"/>
          <c:order val="4"/>
          <c:tx>
            <c:strRef>
              <c:f>'End point'!$C$139</c:f>
              <c:strCache>
                <c:ptCount val="1"/>
                <c:pt idx="0">
                  <c:v>Tween20-26%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point'!$F$139</c:f>
              <c:numCache>
                <c:formatCode>0.00</c:formatCode>
                <c:ptCount val="1"/>
                <c:pt idx="0">
                  <c:v>4.2558692784387425E-2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20-424E-AA4E-F3162892344A}"/>
            </c:ext>
          </c:extLst>
        </c:ser>
        <c:ser>
          <c:idx val="5"/>
          <c:order val="5"/>
          <c:tx>
            <c:strRef>
              <c:f>'End point'!$C$143</c:f>
              <c:strCache>
                <c:ptCount val="1"/>
                <c:pt idx="0">
                  <c:v>Tween20-28%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point'!$F$143</c:f>
              <c:numCache>
                <c:formatCode>0.00</c:formatCode>
                <c:ptCount val="1"/>
                <c:pt idx="0">
                  <c:v>0.10860507602532296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20-424E-AA4E-F3162892344A}"/>
            </c:ext>
          </c:extLst>
        </c:ser>
        <c:ser>
          <c:idx val="1"/>
          <c:order val="6"/>
          <c:tx>
            <c:strRef>
              <c:f>'End point'!$C$94</c:f>
              <c:strCache>
                <c:ptCount val="1"/>
                <c:pt idx="0">
                  <c:v>Negative control washed with PBS and Nanobody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average of wahsing effiency</c:v>
              </c:pt>
            </c:strLit>
          </c:cat>
          <c:val>
            <c:numRef>
              <c:f>'End point'!$F$94</c:f>
              <c:numCache>
                <c:formatCode>0.00</c:formatCode>
                <c:ptCount val="1"/>
                <c:pt idx="0">
                  <c:v>0.61073653296596353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20-424E-AA4E-F3162892344A}"/>
            </c:ext>
          </c:extLst>
        </c:ser>
        <c:ser>
          <c:idx val="6"/>
          <c:order val="7"/>
          <c:tx>
            <c:strRef>
              <c:f>'End point'!$C$102</c:f>
              <c:strCache>
                <c:ptCount val="1"/>
                <c:pt idx="0">
                  <c:v>Positive control SDS-2%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'End point'!$F$102</c:f>
              <c:numCache>
                <c:formatCode>0.00</c:formatCode>
                <c:ptCount val="1"/>
                <c:pt idx="0">
                  <c:v>1.0015615754921221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20-424E-AA4E-F316289234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1480992"/>
        <c:axId val="161481648"/>
      </c:barChart>
      <c:catAx>
        <c:axId val="1614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81648"/>
        <c:crossesAt val="0"/>
        <c:auto val="1"/>
        <c:lblAlgn val="ctr"/>
        <c:lblOffset val="100"/>
        <c:noMultiLvlLbl val="0"/>
      </c:catAx>
      <c:valAx>
        <c:axId val="161481648"/>
        <c:scaling>
          <c:orientation val="minMax"/>
          <c:max val="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809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89</xdr:row>
      <xdr:rowOff>123825</xdr:rowOff>
    </xdr:from>
    <xdr:to>
      <xdr:col>18</xdr:col>
      <xdr:colOff>361950</xdr:colOff>
      <xdr:row>104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0</xdr:rowOff>
    </xdr:from>
    <xdr:to>
      <xdr:col>10</xdr:col>
      <xdr:colOff>571500</xdr:colOff>
      <xdr:row>15</xdr:row>
      <xdr:rowOff>123826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652462</xdr:colOff>
      <xdr:row>17</xdr:row>
      <xdr:rowOff>114300</xdr:rowOff>
    </xdr:from>
    <xdr:to>
      <xdr:col>9</xdr:col>
      <xdr:colOff>652462</xdr:colOff>
      <xdr:row>32</xdr:row>
      <xdr:rowOff>85726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681037</xdr:colOff>
      <xdr:row>33</xdr:row>
      <xdr:rowOff>0</xdr:rowOff>
    </xdr:from>
    <xdr:to>
      <xdr:col>9</xdr:col>
      <xdr:colOff>681037</xdr:colOff>
      <xdr:row>47</xdr:row>
      <xdr:rowOff>76200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719137</xdr:colOff>
      <xdr:row>48</xdr:row>
      <xdr:rowOff>0</xdr:rowOff>
    </xdr:from>
    <xdr:to>
      <xdr:col>9</xdr:col>
      <xdr:colOff>719137</xdr:colOff>
      <xdr:row>62</xdr:row>
      <xdr:rowOff>76200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581025</xdr:colOff>
      <xdr:row>21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581025</xdr:colOff>
      <xdr:row>43</xdr:row>
      <xdr:rowOff>104775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581025</xdr:colOff>
      <xdr:row>65</xdr:row>
      <xdr:rowOff>104775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tabSelected="1" topLeftCell="M83" workbookViewId="0">
      <selection activeCell="U98" sqref="U98"/>
    </sheetView>
  </sheetViews>
  <sheetFormatPr baseColWidth="10" defaultRowHeight="15" x14ac:dyDescent="0.25"/>
  <cols>
    <col min="5" max="5" width="13.7109375" customWidth="1"/>
    <col min="6" max="6" width="17.85546875" customWidth="1"/>
    <col min="7" max="7" width="15.85546875" customWidth="1"/>
    <col min="8" max="8" width="16.140625" customWidth="1"/>
    <col min="15" max="15" width="12.5703125" bestFit="1" customWidth="1"/>
  </cols>
  <sheetData>
    <row r="1" spans="1:14" x14ac:dyDescent="0.25">
      <c r="A1" s="1" t="s">
        <v>0</v>
      </c>
      <c r="H1" s="1" t="s">
        <v>0</v>
      </c>
    </row>
    <row r="2" spans="1:14" x14ac:dyDescent="0.25">
      <c r="A2" s="1" t="s">
        <v>1</v>
      </c>
      <c r="H2" s="1" t="s">
        <v>1</v>
      </c>
    </row>
    <row r="3" spans="1:14" x14ac:dyDescent="0.25">
      <c r="A3" s="1" t="s">
        <v>2</v>
      </c>
      <c r="H3" s="1" t="s">
        <v>25</v>
      </c>
    </row>
    <row r="4" spans="1:14" x14ac:dyDescent="0.25">
      <c r="A4" s="1" t="s">
        <v>3</v>
      </c>
      <c r="H4" s="1" t="s">
        <v>3</v>
      </c>
    </row>
    <row r="5" spans="1:14" x14ac:dyDescent="0.25">
      <c r="A5" s="1" t="s">
        <v>4</v>
      </c>
      <c r="H5" s="1" t="s">
        <v>4</v>
      </c>
    </row>
    <row r="6" spans="1:14" x14ac:dyDescent="0.25">
      <c r="A6" s="1" t="s">
        <v>5</v>
      </c>
      <c r="H6" s="1" t="s">
        <v>26</v>
      </c>
    </row>
    <row r="7" spans="1:14" x14ac:dyDescent="0.25">
      <c r="A7" s="1" t="s">
        <v>6</v>
      </c>
      <c r="H7" s="1" t="s">
        <v>27</v>
      </c>
    </row>
    <row r="8" spans="1:14" x14ac:dyDescent="0.25">
      <c r="A8" s="1" t="s">
        <v>7</v>
      </c>
      <c r="H8" s="1" t="s">
        <v>28</v>
      </c>
    </row>
    <row r="9" spans="1:14" x14ac:dyDescent="0.25">
      <c r="A9" s="1" t="s">
        <v>8</v>
      </c>
      <c r="H9" s="1" t="s">
        <v>29</v>
      </c>
    </row>
    <row r="10" spans="1:14" x14ac:dyDescent="0.25">
      <c r="A10" s="1" t="s">
        <v>9</v>
      </c>
      <c r="H10" s="1" t="s">
        <v>9</v>
      </c>
    </row>
    <row r="13" spans="1:14" ht="150.75" thickBot="1" x14ac:dyDescent="0.3">
      <c r="A13" s="4" t="s">
        <v>10</v>
      </c>
      <c r="B13" s="5" t="s">
        <v>11</v>
      </c>
      <c r="C13" s="15" t="s">
        <v>12</v>
      </c>
      <c r="D13" s="4" t="s">
        <v>13</v>
      </c>
      <c r="E13" s="6" t="s">
        <v>14</v>
      </c>
      <c r="H13" s="4" t="s">
        <v>10</v>
      </c>
      <c r="I13" s="5" t="s">
        <v>11</v>
      </c>
      <c r="J13" s="5" t="s">
        <v>12</v>
      </c>
      <c r="K13" s="15" t="s">
        <v>30</v>
      </c>
      <c r="L13" s="4" t="s">
        <v>31</v>
      </c>
      <c r="M13" s="6" t="s">
        <v>32</v>
      </c>
      <c r="N13" s="6" t="s">
        <v>52</v>
      </c>
    </row>
    <row r="14" spans="1:14" x14ac:dyDescent="0.25">
      <c r="A14" s="7"/>
      <c r="B14" s="8"/>
      <c r="C14" s="16" t="s">
        <v>15</v>
      </c>
      <c r="D14" s="7">
        <v>496</v>
      </c>
      <c r="E14" s="10">
        <v>496</v>
      </c>
      <c r="H14" s="7"/>
      <c r="I14" s="8"/>
      <c r="J14" s="9" t="s">
        <v>15</v>
      </c>
      <c r="K14" s="16"/>
      <c r="L14" s="7">
        <v>496</v>
      </c>
      <c r="M14" s="10">
        <v>496</v>
      </c>
      <c r="N14" s="10">
        <v>496</v>
      </c>
    </row>
    <row r="15" spans="1:14" x14ac:dyDescent="0.25">
      <c r="A15" s="11" t="s">
        <v>16</v>
      </c>
      <c r="B15" s="12">
        <v>1</v>
      </c>
      <c r="C15" s="13" t="s">
        <v>33</v>
      </c>
      <c r="D15" s="11">
        <v>3100</v>
      </c>
      <c r="E15" s="14">
        <v>863.9</v>
      </c>
      <c r="H15" s="11" t="s">
        <v>16</v>
      </c>
      <c r="I15" s="12">
        <v>1</v>
      </c>
      <c r="J15" s="13" t="s">
        <v>33</v>
      </c>
      <c r="K15" s="17" t="s">
        <v>16</v>
      </c>
      <c r="L15" s="11">
        <v>2786</v>
      </c>
      <c r="M15" s="14">
        <v>598.70000000000005</v>
      </c>
      <c r="N15" s="14">
        <v>2366</v>
      </c>
    </row>
    <row r="16" spans="1:14" x14ac:dyDescent="0.25">
      <c r="A16" s="11" t="s">
        <v>17</v>
      </c>
      <c r="B16" s="12">
        <v>1</v>
      </c>
      <c r="C16" s="13" t="s">
        <v>33</v>
      </c>
      <c r="D16" s="11">
        <v>2909</v>
      </c>
      <c r="E16" s="14">
        <v>863.9</v>
      </c>
      <c r="H16" s="11" t="s">
        <v>17</v>
      </c>
      <c r="I16" s="12">
        <v>1</v>
      </c>
      <c r="J16" s="13" t="s">
        <v>33</v>
      </c>
      <c r="K16" s="17" t="s">
        <v>16</v>
      </c>
      <c r="L16" s="11">
        <v>2838</v>
      </c>
      <c r="M16" s="14">
        <v>598.70000000000005</v>
      </c>
      <c r="N16" s="14">
        <v>2366</v>
      </c>
    </row>
    <row r="17" spans="1:14" x14ac:dyDescent="0.25">
      <c r="A17" s="11" t="s">
        <v>18</v>
      </c>
      <c r="B17" s="12">
        <v>1</v>
      </c>
      <c r="C17" s="13" t="s">
        <v>33</v>
      </c>
      <c r="D17" s="11">
        <v>2791</v>
      </c>
      <c r="E17" s="14">
        <v>863.9</v>
      </c>
      <c r="H17" s="11" t="s">
        <v>18</v>
      </c>
      <c r="I17" s="12">
        <v>1</v>
      </c>
      <c r="J17" s="13" t="s">
        <v>33</v>
      </c>
      <c r="K17" s="17" t="s">
        <v>16</v>
      </c>
      <c r="L17" s="11">
        <v>2294</v>
      </c>
      <c r="M17" s="14">
        <v>598.70000000000005</v>
      </c>
      <c r="N17" s="14">
        <v>2366</v>
      </c>
    </row>
    <row r="18" spans="1:14" x14ac:dyDescent="0.25">
      <c r="A18" s="11" t="s">
        <v>19</v>
      </c>
      <c r="B18" s="12">
        <v>1</v>
      </c>
      <c r="C18" s="13" t="s">
        <v>33</v>
      </c>
      <c r="D18" s="11">
        <v>1572</v>
      </c>
      <c r="E18" s="14">
        <v>863.9</v>
      </c>
      <c r="H18" s="11" t="s">
        <v>19</v>
      </c>
      <c r="I18" s="12">
        <v>1</v>
      </c>
      <c r="J18" s="13" t="s">
        <v>33</v>
      </c>
      <c r="K18" s="17" t="s">
        <v>16</v>
      </c>
      <c r="L18" s="11">
        <v>1547</v>
      </c>
      <c r="M18" s="14">
        <v>598.70000000000005</v>
      </c>
      <c r="N18" s="14">
        <v>2366</v>
      </c>
    </row>
    <row r="19" spans="1:14" x14ac:dyDescent="0.25">
      <c r="A19" s="11" t="s">
        <v>20</v>
      </c>
      <c r="B19" s="12">
        <v>1</v>
      </c>
      <c r="C19" s="13" t="s">
        <v>35</v>
      </c>
      <c r="D19" s="11">
        <v>2638</v>
      </c>
      <c r="E19" s="14">
        <v>863.9</v>
      </c>
      <c r="H19" s="11" t="s">
        <v>20</v>
      </c>
      <c r="I19" s="12">
        <v>1</v>
      </c>
      <c r="J19" s="13" t="s">
        <v>35</v>
      </c>
      <c r="K19" s="17" t="s">
        <v>22</v>
      </c>
      <c r="L19" s="11">
        <v>2150</v>
      </c>
      <c r="M19" s="14">
        <v>163.80000000000001</v>
      </c>
      <c r="N19" s="14">
        <v>2229</v>
      </c>
    </row>
    <row r="20" spans="1:14" x14ac:dyDescent="0.25">
      <c r="A20" s="11" t="s">
        <v>21</v>
      </c>
      <c r="B20" s="12">
        <v>1</v>
      </c>
      <c r="C20" s="13" t="s">
        <v>35</v>
      </c>
      <c r="D20" s="11">
        <v>2070</v>
      </c>
      <c r="E20" s="14">
        <v>863.9</v>
      </c>
      <c r="H20" s="11" t="s">
        <v>21</v>
      </c>
      <c r="I20" s="12">
        <v>1</v>
      </c>
      <c r="J20" s="13" t="s">
        <v>35</v>
      </c>
      <c r="K20" s="17" t="s">
        <v>22</v>
      </c>
      <c r="L20" s="11">
        <v>2088</v>
      </c>
      <c r="M20" s="14">
        <v>163.80000000000001</v>
      </c>
      <c r="N20" s="14">
        <v>2229</v>
      </c>
    </row>
    <row r="21" spans="1:14" x14ac:dyDescent="0.25">
      <c r="A21" s="11" t="s">
        <v>22</v>
      </c>
      <c r="B21" s="12">
        <v>1</v>
      </c>
      <c r="C21" s="13" t="s">
        <v>35</v>
      </c>
      <c r="D21" s="11">
        <v>2815</v>
      </c>
      <c r="E21" s="14">
        <v>863.9</v>
      </c>
      <c r="H21" s="11" t="s">
        <v>22</v>
      </c>
      <c r="I21" s="12">
        <v>1</v>
      </c>
      <c r="J21" s="13" t="s">
        <v>35</v>
      </c>
      <c r="K21" s="17" t="s">
        <v>22</v>
      </c>
      <c r="L21" s="11">
        <v>2218</v>
      </c>
      <c r="M21" s="14">
        <v>163.80000000000001</v>
      </c>
      <c r="N21" s="14">
        <v>2229</v>
      </c>
    </row>
    <row r="22" spans="1:14" x14ac:dyDescent="0.25">
      <c r="A22" s="11" t="s">
        <v>23</v>
      </c>
      <c r="B22" s="12">
        <v>1</v>
      </c>
      <c r="C22" s="13" t="s">
        <v>35</v>
      </c>
      <c r="D22" s="11">
        <v>3033</v>
      </c>
      <c r="E22" s="14">
        <v>863.9</v>
      </c>
      <c r="H22" s="11" t="s">
        <v>23</v>
      </c>
      <c r="I22" s="12">
        <v>1</v>
      </c>
      <c r="J22" s="13" t="s">
        <v>35</v>
      </c>
      <c r="K22" s="17" t="s">
        <v>22</v>
      </c>
      <c r="L22" s="11">
        <v>2462</v>
      </c>
      <c r="M22" s="14">
        <v>163.80000000000001</v>
      </c>
      <c r="N22" s="14">
        <v>2229</v>
      </c>
    </row>
    <row r="23" spans="1:14" x14ac:dyDescent="0.25">
      <c r="A23" s="11" t="s">
        <v>16</v>
      </c>
      <c r="B23" s="12">
        <v>2</v>
      </c>
      <c r="C23" s="13" t="s">
        <v>34</v>
      </c>
      <c r="D23" s="11">
        <v>2954</v>
      </c>
      <c r="E23" s="14">
        <v>863.9</v>
      </c>
      <c r="H23" s="11" t="s">
        <v>16</v>
      </c>
      <c r="I23" s="12">
        <v>2</v>
      </c>
      <c r="J23" s="13" t="s">
        <v>34</v>
      </c>
      <c r="K23" s="17" t="s">
        <v>17</v>
      </c>
      <c r="L23" s="11">
        <v>1351</v>
      </c>
      <c r="M23" s="14">
        <v>424.4</v>
      </c>
      <c r="N23" s="14">
        <v>1187</v>
      </c>
    </row>
    <row r="24" spans="1:14" x14ac:dyDescent="0.25">
      <c r="A24" s="11" t="s">
        <v>17</v>
      </c>
      <c r="B24" s="12">
        <v>2</v>
      </c>
      <c r="C24" s="13" t="s">
        <v>34</v>
      </c>
      <c r="D24" s="11">
        <v>2945</v>
      </c>
      <c r="E24" s="14">
        <v>863.9</v>
      </c>
      <c r="H24" s="11" t="s">
        <v>17</v>
      </c>
      <c r="I24" s="12">
        <v>2</v>
      </c>
      <c r="J24" s="13" t="s">
        <v>34</v>
      </c>
      <c r="K24" s="17" t="s">
        <v>17</v>
      </c>
      <c r="L24" s="11">
        <v>717</v>
      </c>
      <c r="M24" s="14">
        <v>424.4</v>
      </c>
      <c r="N24" s="14">
        <v>1187</v>
      </c>
    </row>
    <row r="25" spans="1:14" x14ac:dyDescent="0.25">
      <c r="A25" s="11" t="s">
        <v>18</v>
      </c>
      <c r="B25" s="12">
        <v>2</v>
      </c>
      <c r="C25" s="13" t="s">
        <v>34</v>
      </c>
      <c r="D25" s="11">
        <v>3135</v>
      </c>
      <c r="E25" s="14">
        <v>863.9</v>
      </c>
      <c r="H25" s="11" t="s">
        <v>18</v>
      </c>
      <c r="I25" s="12">
        <v>2</v>
      </c>
      <c r="J25" s="13" t="s">
        <v>34</v>
      </c>
      <c r="K25" s="17" t="s">
        <v>17</v>
      </c>
      <c r="L25" s="11">
        <v>989</v>
      </c>
      <c r="M25" s="14">
        <v>424.4</v>
      </c>
      <c r="N25" s="14">
        <v>1187</v>
      </c>
    </row>
    <row r="26" spans="1:14" x14ac:dyDescent="0.25">
      <c r="A26" s="11" t="s">
        <v>19</v>
      </c>
      <c r="B26" s="12">
        <v>2</v>
      </c>
      <c r="C26" s="13" t="s">
        <v>34</v>
      </c>
      <c r="D26" s="11">
        <v>3127</v>
      </c>
      <c r="E26" s="14">
        <v>863.9</v>
      </c>
      <c r="H26" s="11" t="s">
        <v>19</v>
      </c>
      <c r="I26" s="12">
        <v>2</v>
      </c>
      <c r="J26" s="13" t="s">
        <v>34</v>
      </c>
      <c r="K26" s="17" t="s">
        <v>17</v>
      </c>
      <c r="L26" s="11">
        <v>1691</v>
      </c>
      <c r="M26" s="14">
        <v>424.4</v>
      </c>
      <c r="N26" s="14">
        <v>1187</v>
      </c>
    </row>
    <row r="27" spans="1:14" x14ac:dyDescent="0.25">
      <c r="A27" s="11" t="s">
        <v>20</v>
      </c>
      <c r="B27" s="12">
        <v>2</v>
      </c>
      <c r="C27" s="13" t="s">
        <v>36</v>
      </c>
      <c r="D27" s="11">
        <v>2169</v>
      </c>
      <c r="E27" s="14">
        <v>863.9</v>
      </c>
      <c r="H27" s="11" t="s">
        <v>20</v>
      </c>
      <c r="I27" s="12">
        <v>2</v>
      </c>
      <c r="J27" s="13" t="s">
        <v>36</v>
      </c>
      <c r="K27" s="17" t="s">
        <v>22</v>
      </c>
      <c r="L27" s="11">
        <v>1707</v>
      </c>
      <c r="M27" s="14">
        <v>176</v>
      </c>
      <c r="N27" s="14">
        <v>1676</v>
      </c>
    </row>
    <row r="28" spans="1:14" x14ac:dyDescent="0.25">
      <c r="A28" s="11" t="s">
        <v>21</v>
      </c>
      <c r="B28" s="12">
        <v>2</v>
      </c>
      <c r="C28" s="13" t="s">
        <v>36</v>
      </c>
      <c r="D28" s="11">
        <v>3000</v>
      </c>
      <c r="E28" s="14">
        <v>863.9</v>
      </c>
      <c r="H28" s="11" t="s">
        <v>21</v>
      </c>
      <c r="I28" s="12">
        <v>2</v>
      </c>
      <c r="J28" s="13" t="s">
        <v>36</v>
      </c>
      <c r="K28" s="17" t="s">
        <v>22</v>
      </c>
      <c r="L28" s="11">
        <v>1905</v>
      </c>
      <c r="M28" s="14">
        <v>176</v>
      </c>
      <c r="N28" s="14">
        <v>1676</v>
      </c>
    </row>
    <row r="29" spans="1:14" x14ac:dyDescent="0.25">
      <c r="A29" s="11" t="s">
        <v>22</v>
      </c>
      <c r="B29" s="12">
        <v>2</v>
      </c>
      <c r="C29" s="13" t="s">
        <v>36</v>
      </c>
      <c r="D29" s="11">
        <v>2235</v>
      </c>
      <c r="E29" s="14">
        <v>863.9</v>
      </c>
      <c r="H29" s="11" t="s">
        <v>22</v>
      </c>
      <c r="I29" s="12">
        <v>2</v>
      </c>
      <c r="J29" s="13" t="s">
        <v>36</v>
      </c>
      <c r="K29" s="17" t="s">
        <v>22</v>
      </c>
      <c r="L29" s="11">
        <v>1597</v>
      </c>
      <c r="M29" s="14">
        <v>176</v>
      </c>
      <c r="N29" s="14">
        <v>1676</v>
      </c>
    </row>
    <row r="30" spans="1:14" x14ac:dyDescent="0.25">
      <c r="A30" s="11" t="s">
        <v>23</v>
      </c>
      <c r="B30" s="12">
        <v>2</v>
      </c>
      <c r="C30" s="13" t="s">
        <v>36</v>
      </c>
      <c r="D30" s="11">
        <v>1901</v>
      </c>
      <c r="E30" s="14">
        <v>863.9</v>
      </c>
      <c r="H30" s="11" t="s">
        <v>23</v>
      </c>
      <c r="I30" s="12">
        <v>2</v>
      </c>
      <c r="J30" s="13" t="s">
        <v>36</v>
      </c>
      <c r="K30" s="17" t="s">
        <v>22</v>
      </c>
      <c r="L30" s="11">
        <v>1493</v>
      </c>
      <c r="M30" s="14">
        <v>176</v>
      </c>
      <c r="N30" s="14">
        <v>1676</v>
      </c>
    </row>
    <row r="31" spans="1:14" x14ac:dyDescent="0.25">
      <c r="A31" s="11" t="s">
        <v>16</v>
      </c>
      <c r="B31" s="12">
        <v>3</v>
      </c>
      <c r="C31" s="13" t="s">
        <v>37</v>
      </c>
      <c r="D31" s="11">
        <v>3095</v>
      </c>
      <c r="E31" s="14">
        <v>863.9</v>
      </c>
      <c r="H31" s="11" t="s">
        <v>16</v>
      </c>
      <c r="I31" s="12">
        <v>3</v>
      </c>
      <c r="J31" s="13" t="s">
        <v>37</v>
      </c>
      <c r="K31" s="17" t="s">
        <v>18</v>
      </c>
      <c r="L31" s="11">
        <v>-1</v>
      </c>
      <c r="M31" s="14">
        <v>2.7</v>
      </c>
      <c r="N31" s="14">
        <v>-5</v>
      </c>
    </row>
    <row r="32" spans="1:14" x14ac:dyDescent="0.25">
      <c r="A32" s="11" t="s">
        <v>17</v>
      </c>
      <c r="B32" s="12">
        <v>3</v>
      </c>
      <c r="C32" s="13" t="s">
        <v>37</v>
      </c>
      <c r="D32" s="11">
        <v>3223</v>
      </c>
      <c r="E32" s="14">
        <v>863.9</v>
      </c>
      <c r="H32" s="11" t="s">
        <v>17</v>
      </c>
      <c r="I32" s="12">
        <v>3</v>
      </c>
      <c r="J32" s="13" t="s">
        <v>37</v>
      </c>
      <c r="K32" s="17" t="s">
        <v>18</v>
      </c>
      <c r="L32" s="11">
        <v>-6</v>
      </c>
      <c r="M32" s="14">
        <v>2.7</v>
      </c>
      <c r="N32" s="14">
        <v>-5</v>
      </c>
    </row>
    <row r="33" spans="1:14" x14ac:dyDescent="0.25">
      <c r="A33" s="11" t="s">
        <v>18</v>
      </c>
      <c r="B33" s="12">
        <v>3</v>
      </c>
      <c r="C33" s="13" t="s">
        <v>37</v>
      </c>
      <c r="D33" s="11">
        <v>3144</v>
      </c>
      <c r="E33" s="14">
        <v>863.9</v>
      </c>
      <c r="H33" s="11" t="s">
        <v>18</v>
      </c>
      <c r="I33" s="12">
        <v>3</v>
      </c>
      <c r="J33" s="13" t="s">
        <v>37</v>
      </c>
      <c r="K33" s="17" t="s">
        <v>18</v>
      </c>
      <c r="L33" s="11">
        <v>-6</v>
      </c>
      <c r="M33" s="14">
        <v>2.7</v>
      </c>
      <c r="N33" s="14">
        <v>-5</v>
      </c>
    </row>
    <row r="34" spans="1:14" x14ac:dyDescent="0.25">
      <c r="A34" s="11" t="s">
        <v>19</v>
      </c>
      <c r="B34" s="12">
        <v>3</v>
      </c>
      <c r="C34" s="13" t="s">
        <v>37</v>
      </c>
      <c r="D34" s="11">
        <v>3251</v>
      </c>
      <c r="E34" s="14">
        <v>863.9</v>
      </c>
      <c r="H34" s="11" t="s">
        <v>19</v>
      </c>
      <c r="I34" s="12">
        <v>3</v>
      </c>
      <c r="J34" s="13" t="s">
        <v>37</v>
      </c>
      <c r="K34" s="17" t="s">
        <v>18</v>
      </c>
      <c r="L34" s="11">
        <v>-7</v>
      </c>
      <c r="M34" s="14">
        <v>2.7</v>
      </c>
      <c r="N34" s="14">
        <v>-5</v>
      </c>
    </row>
    <row r="35" spans="1:14" x14ac:dyDescent="0.25">
      <c r="A35" s="11" t="s">
        <v>20</v>
      </c>
      <c r="B35" s="12">
        <v>3</v>
      </c>
      <c r="C35" s="13" t="s">
        <v>38</v>
      </c>
      <c r="D35" s="11">
        <v>2998</v>
      </c>
      <c r="E35" s="14">
        <v>863.9</v>
      </c>
      <c r="H35" s="11" t="s">
        <v>20</v>
      </c>
      <c r="I35" s="12">
        <v>3</v>
      </c>
      <c r="J35" s="13" t="s">
        <v>38</v>
      </c>
      <c r="K35" s="17" t="s">
        <v>22</v>
      </c>
      <c r="L35" s="11">
        <v>1098</v>
      </c>
      <c r="M35" s="14">
        <v>380.9</v>
      </c>
      <c r="N35" s="14">
        <v>1575</v>
      </c>
    </row>
    <row r="36" spans="1:14" x14ac:dyDescent="0.25">
      <c r="A36" s="11" t="s">
        <v>21</v>
      </c>
      <c r="B36" s="12">
        <v>3</v>
      </c>
      <c r="C36" s="13" t="s">
        <v>38</v>
      </c>
      <c r="D36" s="11">
        <v>2410</v>
      </c>
      <c r="E36" s="14">
        <v>863.9</v>
      </c>
      <c r="H36" s="11" t="s">
        <v>21</v>
      </c>
      <c r="I36" s="12">
        <v>3</v>
      </c>
      <c r="J36" s="13" t="s">
        <v>38</v>
      </c>
      <c r="K36" s="17" t="s">
        <v>22</v>
      </c>
      <c r="L36" s="11">
        <v>1450</v>
      </c>
      <c r="M36" s="14">
        <v>380.9</v>
      </c>
      <c r="N36" s="14">
        <v>1575</v>
      </c>
    </row>
    <row r="37" spans="1:14" x14ac:dyDescent="0.25">
      <c r="A37" s="11" t="s">
        <v>22</v>
      </c>
      <c r="B37" s="12">
        <v>3</v>
      </c>
      <c r="C37" s="13" t="s">
        <v>38</v>
      </c>
      <c r="D37" s="11">
        <v>3051</v>
      </c>
      <c r="E37" s="14">
        <v>863.9</v>
      </c>
      <c r="H37" s="11" t="s">
        <v>22</v>
      </c>
      <c r="I37" s="12">
        <v>3</v>
      </c>
      <c r="J37" s="13" t="s">
        <v>38</v>
      </c>
      <c r="K37" s="17" t="s">
        <v>22</v>
      </c>
      <c r="L37" s="11">
        <v>1952</v>
      </c>
      <c r="M37" s="14">
        <v>380.9</v>
      </c>
      <c r="N37" s="14">
        <v>1575</v>
      </c>
    </row>
    <row r="38" spans="1:14" x14ac:dyDescent="0.25">
      <c r="A38" s="11" t="s">
        <v>23</v>
      </c>
      <c r="B38" s="12">
        <v>3</v>
      </c>
      <c r="C38" s="13" t="s">
        <v>38</v>
      </c>
      <c r="D38" s="11">
        <v>2731</v>
      </c>
      <c r="E38" s="14">
        <v>863.9</v>
      </c>
      <c r="H38" s="11" t="s">
        <v>23</v>
      </c>
      <c r="I38" s="12">
        <v>3</v>
      </c>
      <c r="J38" s="13" t="s">
        <v>38</v>
      </c>
      <c r="K38" s="17" t="s">
        <v>22</v>
      </c>
      <c r="L38" s="11">
        <v>1800</v>
      </c>
      <c r="M38" s="14">
        <v>380.9</v>
      </c>
      <c r="N38" s="14">
        <v>1575</v>
      </c>
    </row>
    <row r="39" spans="1:14" x14ac:dyDescent="0.25">
      <c r="A39" s="11" t="s">
        <v>16</v>
      </c>
      <c r="B39" s="12">
        <v>4</v>
      </c>
      <c r="C39" s="13" t="s">
        <v>39</v>
      </c>
      <c r="D39" s="11">
        <v>2947</v>
      </c>
      <c r="E39" s="14">
        <v>863.9</v>
      </c>
      <c r="H39" s="11" t="s">
        <v>16</v>
      </c>
      <c r="I39" s="12">
        <v>4</v>
      </c>
      <c r="J39" s="13" t="s">
        <v>39</v>
      </c>
      <c r="K39" s="17" t="s">
        <v>19</v>
      </c>
      <c r="L39" s="11">
        <v>-10</v>
      </c>
      <c r="M39" s="14">
        <v>6.4</v>
      </c>
      <c r="N39" s="14">
        <v>-7</v>
      </c>
    </row>
    <row r="40" spans="1:14" x14ac:dyDescent="0.25">
      <c r="A40" s="11" t="s">
        <v>17</v>
      </c>
      <c r="B40" s="12">
        <v>4</v>
      </c>
      <c r="C40" s="13" t="s">
        <v>39</v>
      </c>
      <c r="D40" s="11">
        <v>3201</v>
      </c>
      <c r="E40" s="14">
        <v>863.9</v>
      </c>
      <c r="H40" s="11" t="s">
        <v>17</v>
      </c>
      <c r="I40" s="12">
        <v>4</v>
      </c>
      <c r="J40" s="13" t="s">
        <v>39</v>
      </c>
      <c r="K40" s="17" t="s">
        <v>19</v>
      </c>
      <c r="L40" s="11">
        <v>-12</v>
      </c>
      <c r="M40" s="14">
        <v>6.4</v>
      </c>
      <c r="N40" s="14">
        <v>-7</v>
      </c>
    </row>
    <row r="41" spans="1:14" x14ac:dyDescent="0.25">
      <c r="A41" s="11" t="s">
        <v>18</v>
      </c>
      <c r="B41" s="12">
        <v>4</v>
      </c>
      <c r="C41" s="13" t="s">
        <v>39</v>
      </c>
      <c r="D41" s="11">
        <v>3177</v>
      </c>
      <c r="E41" s="14">
        <v>863.9</v>
      </c>
      <c r="H41" s="11" t="s">
        <v>18</v>
      </c>
      <c r="I41" s="12">
        <v>4</v>
      </c>
      <c r="J41" s="13" t="s">
        <v>39</v>
      </c>
      <c r="K41" s="17" t="s">
        <v>19</v>
      </c>
      <c r="L41" s="11">
        <v>-10</v>
      </c>
      <c r="M41" s="14">
        <v>6.4</v>
      </c>
      <c r="N41" s="14">
        <v>-7</v>
      </c>
    </row>
    <row r="42" spans="1:14" x14ac:dyDescent="0.25">
      <c r="A42" s="11" t="s">
        <v>19</v>
      </c>
      <c r="B42" s="12">
        <v>4</v>
      </c>
      <c r="C42" s="13" t="s">
        <v>39</v>
      </c>
      <c r="D42" s="11">
        <v>3161</v>
      </c>
      <c r="E42" s="14">
        <v>863.9</v>
      </c>
      <c r="H42" s="11" t="s">
        <v>19</v>
      </c>
      <c r="I42" s="12">
        <v>4</v>
      </c>
      <c r="J42" s="13" t="s">
        <v>39</v>
      </c>
      <c r="K42" s="17" t="s">
        <v>19</v>
      </c>
      <c r="L42" s="11">
        <v>2</v>
      </c>
      <c r="M42" s="14">
        <v>6.4</v>
      </c>
      <c r="N42" s="14">
        <v>-7</v>
      </c>
    </row>
    <row r="43" spans="1:14" x14ac:dyDescent="0.25">
      <c r="A43" s="11" t="s">
        <v>20</v>
      </c>
      <c r="B43" s="12">
        <v>4</v>
      </c>
      <c r="C43" s="13" t="s">
        <v>40</v>
      </c>
      <c r="D43" s="11">
        <v>3304</v>
      </c>
      <c r="E43" s="14">
        <v>863.9</v>
      </c>
      <c r="H43" s="11" t="s">
        <v>20</v>
      </c>
      <c r="I43" s="12">
        <v>4</v>
      </c>
      <c r="J43" s="13" t="s">
        <v>40</v>
      </c>
      <c r="K43" s="17" t="s">
        <v>22</v>
      </c>
      <c r="L43" s="11">
        <v>441</v>
      </c>
      <c r="M43" s="14">
        <v>310.5</v>
      </c>
      <c r="N43" s="14">
        <v>796</v>
      </c>
    </row>
    <row r="44" spans="1:14" x14ac:dyDescent="0.25">
      <c r="A44" s="11" t="s">
        <v>21</v>
      </c>
      <c r="B44" s="12">
        <v>4</v>
      </c>
      <c r="C44" s="13" t="s">
        <v>40</v>
      </c>
      <c r="D44" s="11">
        <v>3108</v>
      </c>
      <c r="E44" s="14">
        <v>863.9</v>
      </c>
      <c r="H44" s="11" t="s">
        <v>21</v>
      </c>
      <c r="I44" s="12">
        <v>4</v>
      </c>
      <c r="J44" s="13" t="s">
        <v>40</v>
      </c>
      <c r="K44" s="17" t="s">
        <v>22</v>
      </c>
      <c r="L44" s="11">
        <v>735</v>
      </c>
      <c r="M44" s="14">
        <v>310.5</v>
      </c>
      <c r="N44" s="14">
        <v>796</v>
      </c>
    </row>
    <row r="45" spans="1:14" x14ac:dyDescent="0.25">
      <c r="A45" s="11" t="s">
        <v>22</v>
      </c>
      <c r="B45" s="12">
        <v>4</v>
      </c>
      <c r="C45" s="13" t="s">
        <v>40</v>
      </c>
      <c r="D45" s="11">
        <v>2357</v>
      </c>
      <c r="E45" s="14">
        <v>863.9</v>
      </c>
      <c r="H45" s="11" t="s">
        <v>22</v>
      </c>
      <c r="I45" s="12">
        <v>4</v>
      </c>
      <c r="J45" s="13" t="s">
        <v>40</v>
      </c>
      <c r="K45" s="17" t="s">
        <v>22</v>
      </c>
      <c r="L45" s="11">
        <v>814</v>
      </c>
      <c r="M45" s="14">
        <v>310.5</v>
      </c>
      <c r="N45" s="14">
        <v>796</v>
      </c>
    </row>
    <row r="46" spans="1:14" x14ac:dyDescent="0.25">
      <c r="A46" s="11" t="s">
        <v>23</v>
      </c>
      <c r="B46" s="12">
        <v>4</v>
      </c>
      <c r="C46" s="13" t="s">
        <v>40</v>
      </c>
      <c r="D46" s="11">
        <v>2866</v>
      </c>
      <c r="E46" s="14">
        <v>863.9</v>
      </c>
      <c r="H46" s="11" t="s">
        <v>23</v>
      </c>
      <c r="I46" s="12">
        <v>4</v>
      </c>
      <c r="J46" s="13" t="s">
        <v>40</v>
      </c>
      <c r="K46" s="17" t="s">
        <v>22</v>
      </c>
      <c r="L46" s="11">
        <v>1195</v>
      </c>
      <c r="M46" s="14">
        <v>310.5</v>
      </c>
      <c r="N46" s="14">
        <v>796</v>
      </c>
    </row>
    <row r="47" spans="1:14" x14ac:dyDescent="0.25">
      <c r="A47" s="11" t="s">
        <v>16</v>
      </c>
      <c r="B47" s="12">
        <v>5</v>
      </c>
      <c r="C47" s="13" t="s">
        <v>41</v>
      </c>
      <c r="D47" s="11">
        <v>3137</v>
      </c>
      <c r="E47" s="14">
        <v>863.9</v>
      </c>
      <c r="H47" s="11" t="s">
        <v>16</v>
      </c>
      <c r="I47" s="12">
        <v>5</v>
      </c>
      <c r="J47" s="13" t="s">
        <v>41</v>
      </c>
      <c r="K47" s="17" t="s">
        <v>19</v>
      </c>
      <c r="L47" s="11">
        <v>117</v>
      </c>
      <c r="M47" s="14">
        <v>59.2</v>
      </c>
      <c r="N47" s="14">
        <v>173</v>
      </c>
    </row>
    <row r="48" spans="1:14" x14ac:dyDescent="0.25">
      <c r="A48" s="11" t="s">
        <v>17</v>
      </c>
      <c r="B48" s="12">
        <v>5</v>
      </c>
      <c r="C48" s="13" t="s">
        <v>41</v>
      </c>
      <c r="D48" s="11">
        <v>3139</v>
      </c>
      <c r="E48" s="14">
        <v>863.9</v>
      </c>
      <c r="H48" s="11" t="s">
        <v>17</v>
      </c>
      <c r="I48" s="12">
        <v>5</v>
      </c>
      <c r="J48" s="13" t="s">
        <v>41</v>
      </c>
      <c r="K48" s="17" t="s">
        <v>19</v>
      </c>
      <c r="L48" s="11">
        <v>237</v>
      </c>
      <c r="M48" s="14">
        <v>59.2</v>
      </c>
      <c r="N48" s="14">
        <v>173</v>
      </c>
    </row>
    <row r="49" spans="1:14" x14ac:dyDescent="0.25">
      <c r="A49" s="11" t="s">
        <v>18</v>
      </c>
      <c r="B49" s="12">
        <v>5</v>
      </c>
      <c r="C49" s="13" t="s">
        <v>41</v>
      </c>
      <c r="D49" s="11">
        <v>3244</v>
      </c>
      <c r="E49" s="14">
        <v>863.9</v>
      </c>
      <c r="H49" s="11" t="s">
        <v>18</v>
      </c>
      <c r="I49" s="12">
        <v>5</v>
      </c>
      <c r="J49" s="13" t="s">
        <v>41</v>
      </c>
      <c r="K49" s="17" t="s">
        <v>19</v>
      </c>
      <c r="L49" s="11">
        <v>208</v>
      </c>
      <c r="M49" s="14">
        <v>59.2</v>
      </c>
      <c r="N49" s="14">
        <v>173</v>
      </c>
    </row>
    <row r="50" spans="1:14" x14ac:dyDescent="0.25">
      <c r="A50" s="11" t="s">
        <v>19</v>
      </c>
      <c r="B50" s="12">
        <v>5</v>
      </c>
      <c r="C50" s="13" t="s">
        <v>41</v>
      </c>
      <c r="D50" s="11">
        <v>3306</v>
      </c>
      <c r="E50" s="14">
        <v>863.9</v>
      </c>
      <c r="H50" s="11" t="s">
        <v>19</v>
      </c>
      <c r="I50" s="12">
        <v>5</v>
      </c>
      <c r="J50" s="13" t="s">
        <v>41</v>
      </c>
      <c r="K50" s="17" t="s">
        <v>19</v>
      </c>
      <c r="L50" s="11">
        <v>128</v>
      </c>
      <c r="M50" s="14">
        <v>59.2</v>
      </c>
      <c r="N50" s="14">
        <v>173</v>
      </c>
    </row>
    <row r="51" spans="1:14" x14ac:dyDescent="0.25">
      <c r="A51" s="11" t="s">
        <v>20</v>
      </c>
      <c r="B51" s="12">
        <v>5</v>
      </c>
      <c r="C51" s="13" t="s">
        <v>24</v>
      </c>
      <c r="D51" s="11"/>
      <c r="E51" s="14">
        <v>863.9</v>
      </c>
      <c r="H51" s="11" t="s">
        <v>20</v>
      </c>
      <c r="I51" s="12">
        <v>5</v>
      </c>
      <c r="J51" s="13" t="s">
        <v>24</v>
      </c>
      <c r="K51" s="17" t="s">
        <v>16</v>
      </c>
      <c r="L51" s="11"/>
      <c r="M51" s="14"/>
      <c r="N51" s="14"/>
    </row>
    <row r="52" spans="1:14" x14ac:dyDescent="0.25">
      <c r="A52" s="11" t="s">
        <v>16</v>
      </c>
      <c r="B52" s="12">
        <v>6</v>
      </c>
      <c r="C52" s="13" t="s">
        <v>42</v>
      </c>
      <c r="D52" s="11">
        <v>2581</v>
      </c>
      <c r="E52" s="14">
        <v>863.9</v>
      </c>
      <c r="H52" s="11" t="s">
        <v>16</v>
      </c>
      <c r="I52" s="12">
        <v>6</v>
      </c>
      <c r="J52" s="13" t="s">
        <v>42</v>
      </c>
      <c r="K52" s="17" t="s">
        <v>19</v>
      </c>
      <c r="L52" s="11">
        <v>1452</v>
      </c>
      <c r="M52" s="14">
        <v>884.3</v>
      </c>
      <c r="N52" s="14">
        <v>1403</v>
      </c>
    </row>
    <row r="53" spans="1:14" x14ac:dyDescent="0.25">
      <c r="A53" s="11" t="s">
        <v>17</v>
      </c>
      <c r="B53" s="12">
        <v>6</v>
      </c>
      <c r="C53" s="13" t="s">
        <v>42</v>
      </c>
      <c r="D53" s="11">
        <v>3083</v>
      </c>
      <c r="E53" s="14">
        <v>863.9</v>
      </c>
      <c r="H53" s="11" t="s">
        <v>17</v>
      </c>
      <c r="I53" s="12">
        <v>6</v>
      </c>
      <c r="J53" s="13" t="s">
        <v>42</v>
      </c>
      <c r="K53" s="17" t="s">
        <v>19</v>
      </c>
      <c r="L53" s="11">
        <v>2031</v>
      </c>
      <c r="M53" s="14">
        <v>884.3</v>
      </c>
      <c r="N53" s="14">
        <v>1403</v>
      </c>
    </row>
    <row r="54" spans="1:14" x14ac:dyDescent="0.25">
      <c r="A54" s="11" t="s">
        <v>18</v>
      </c>
      <c r="B54" s="12">
        <v>6</v>
      </c>
      <c r="C54" s="13" t="s">
        <v>42</v>
      </c>
      <c r="D54" s="11">
        <v>258</v>
      </c>
      <c r="E54" s="14">
        <v>863.9</v>
      </c>
      <c r="H54" s="11" t="s">
        <v>18</v>
      </c>
      <c r="I54" s="12">
        <v>6</v>
      </c>
      <c r="J54" s="13" t="s">
        <v>42</v>
      </c>
      <c r="K54" s="17" t="s">
        <v>19</v>
      </c>
      <c r="L54" s="11">
        <v>138</v>
      </c>
      <c r="M54" s="14">
        <v>884.3</v>
      </c>
      <c r="N54" s="14">
        <v>1403</v>
      </c>
    </row>
    <row r="55" spans="1:14" x14ac:dyDescent="0.25">
      <c r="A55" s="11" t="s">
        <v>19</v>
      </c>
      <c r="B55" s="12">
        <v>6</v>
      </c>
      <c r="C55" s="13" t="s">
        <v>42</v>
      </c>
      <c r="D55" s="11">
        <v>3338</v>
      </c>
      <c r="E55" s="14">
        <v>863.9</v>
      </c>
      <c r="H55" s="11" t="s">
        <v>19</v>
      </c>
      <c r="I55" s="12">
        <v>6</v>
      </c>
      <c r="J55" s="13" t="s">
        <v>42</v>
      </c>
      <c r="K55" s="17" t="s">
        <v>19</v>
      </c>
      <c r="L55" s="11">
        <v>1993</v>
      </c>
      <c r="M55" s="14">
        <v>884.3</v>
      </c>
      <c r="N55" s="14">
        <v>1403</v>
      </c>
    </row>
    <row r="56" spans="1:14" x14ac:dyDescent="0.25">
      <c r="A56" s="11" t="s">
        <v>16</v>
      </c>
      <c r="B56" s="12">
        <v>7</v>
      </c>
      <c r="C56" s="13" t="s">
        <v>43</v>
      </c>
      <c r="D56" s="11">
        <v>2460</v>
      </c>
      <c r="E56" s="14">
        <v>863.9</v>
      </c>
      <c r="H56" s="11" t="s">
        <v>16</v>
      </c>
      <c r="I56" s="12">
        <v>7</v>
      </c>
      <c r="J56" s="13" t="s">
        <v>43</v>
      </c>
      <c r="K56" s="17" t="s">
        <v>19</v>
      </c>
      <c r="L56" s="11">
        <v>2200</v>
      </c>
      <c r="M56" s="14">
        <v>604.29999999999995</v>
      </c>
      <c r="N56" s="14">
        <v>1900</v>
      </c>
    </row>
    <row r="57" spans="1:14" x14ac:dyDescent="0.25">
      <c r="A57" s="11" t="s">
        <v>17</v>
      </c>
      <c r="B57" s="12">
        <v>7</v>
      </c>
      <c r="C57" s="13" t="s">
        <v>43</v>
      </c>
      <c r="D57" s="11">
        <v>3233</v>
      </c>
      <c r="E57" s="14">
        <v>863.9</v>
      </c>
      <c r="H57" s="11" t="s">
        <v>17</v>
      </c>
      <c r="I57" s="12">
        <v>7</v>
      </c>
      <c r="J57" s="13" t="s">
        <v>43</v>
      </c>
      <c r="K57" s="17" t="s">
        <v>19</v>
      </c>
      <c r="L57" s="11">
        <v>2446</v>
      </c>
      <c r="M57" s="14">
        <v>604.29999999999995</v>
      </c>
      <c r="N57" s="14">
        <v>1900</v>
      </c>
    </row>
    <row r="58" spans="1:14" x14ac:dyDescent="0.25">
      <c r="A58" s="11" t="s">
        <v>18</v>
      </c>
      <c r="B58" s="12">
        <v>7</v>
      </c>
      <c r="C58" s="13" t="s">
        <v>43</v>
      </c>
      <c r="D58" s="11">
        <v>1860</v>
      </c>
      <c r="E58" s="14">
        <v>863.9</v>
      </c>
      <c r="H58" s="11" t="s">
        <v>18</v>
      </c>
      <c r="I58" s="12">
        <v>7</v>
      </c>
      <c r="J58" s="13" t="s">
        <v>43</v>
      </c>
      <c r="K58" s="17" t="s">
        <v>19</v>
      </c>
      <c r="L58" s="11">
        <v>1059</v>
      </c>
      <c r="M58" s="14">
        <v>604.29999999999995</v>
      </c>
      <c r="N58" s="14">
        <v>1900</v>
      </c>
    </row>
    <row r="59" spans="1:14" x14ac:dyDescent="0.25">
      <c r="A59" s="11" t="s">
        <v>19</v>
      </c>
      <c r="B59" s="12">
        <v>7</v>
      </c>
      <c r="C59" s="13" t="s">
        <v>43</v>
      </c>
      <c r="D59" s="11">
        <v>3114</v>
      </c>
      <c r="E59" s="14">
        <v>863.9</v>
      </c>
      <c r="H59" s="11" t="s">
        <v>19</v>
      </c>
      <c r="I59" s="12">
        <v>7</v>
      </c>
      <c r="J59" s="13" t="s">
        <v>43</v>
      </c>
      <c r="K59" s="17" t="s">
        <v>19</v>
      </c>
      <c r="L59" s="11">
        <v>1894</v>
      </c>
      <c r="M59" s="14">
        <v>604.29999999999995</v>
      </c>
      <c r="N59" s="14">
        <v>1900</v>
      </c>
    </row>
    <row r="60" spans="1:14" x14ac:dyDescent="0.25">
      <c r="A60" s="11" t="s">
        <v>16</v>
      </c>
      <c r="B60" s="12">
        <v>8</v>
      </c>
      <c r="C60" s="13" t="s">
        <v>44</v>
      </c>
      <c r="D60" s="11">
        <v>3101</v>
      </c>
      <c r="E60" s="14">
        <v>863.9</v>
      </c>
      <c r="H60" s="11" t="s">
        <v>16</v>
      </c>
      <c r="I60" s="12">
        <v>8</v>
      </c>
      <c r="J60" s="13" t="s">
        <v>44</v>
      </c>
      <c r="K60" s="17" t="s">
        <v>20</v>
      </c>
      <c r="L60" s="11">
        <v>2787</v>
      </c>
      <c r="M60" s="14">
        <v>216.6</v>
      </c>
      <c r="N60" s="14">
        <v>2643</v>
      </c>
    </row>
    <row r="61" spans="1:14" x14ac:dyDescent="0.25">
      <c r="A61" s="11" t="s">
        <v>17</v>
      </c>
      <c r="B61" s="12">
        <v>8</v>
      </c>
      <c r="C61" s="13" t="s">
        <v>44</v>
      </c>
      <c r="D61" s="11">
        <v>3141</v>
      </c>
      <c r="E61" s="14">
        <v>863.9</v>
      </c>
      <c r="H61" s="11" t="s">
        <v>17</v>
      </c>
      <c r="I61" s="12">
        <v>8</v>
      </c>
      <c r="J61" s="13" t="s">
        <v>44</v>
      </c>
      <c r="K61" s="17" t="s">
        <v>20</v>
      </c>
      <c r="L61" s="11">
        <v>2869</v>
      </c>
      <c r="M61" s="14">
        <v>216.6</v>
      </c>
      <c r="N61" s="14">
        <v>2643</v>
      </c>
    </row>
    <row r="62" spans="1:14" x14ac:dyDescent="0.25">
      <c r="A62" s="11" t="s">
        <v>18</v>
      </c>
      <c r="B62" s="12">
        <v>8</v>
      </c>
      <c r="C62" s="13" t="s">
        <v>44</v>
      </c>
      <c r="D62" s="11">
        <v>2838</v>
      </c>
      <c r="E62" s="14">
        <v>863.9</v>
      </c>
      <c r="H62" s="11" t="s">
        <v>18</v>
      </c>
      <c r="I62" s="12">
        <v>8</v>
      </c>
      <c r="J62" s="13" t="s">
        <v>44</v>
      </c>
      <c r="K62" s="17" t="s">
        <v>20</v>
      </c>
      <c r="L62" s="11">
        <v>2479</v>
      </c>
      <c r="M62" s="14">
        <v>216.6</v>
      </c>
      <c r="N62" s="14">
        <v>2643</v>
      </c>
    </row>
    <row r="63" spans="1:14" x14ac:dyDescent="0.25">
      <c r="A63" s="11" t="s">
        <v>19</v>
      </c>
      <c r="B63" s="12">
        <v>8</v>
      </c>
      <c r="C63" s="13" t="s">
        <v>44</v>
      </c>
      <c r="D63" s="11">
        <v>2997</v>
      </c>
      <c r="E63" s="14">
        <v>863.9</v>
      </c>
      <c r="H63" s="11" t="s">
        <v>19</v>
      </c>
      <c r="I63" s="12">
        <v>8</v>
      </c>
      <c r="J63" s="13" t="s">
        <v>44</v>
      </c>
      <c r="K63" s="17" t="s">
        <v>20</v>
      </c>
      <c r="L63" s="11">
        <v>2439</v>
      </c>
      <c r="M63" s="14">
        <v>216.6</v>
      </c>
      <c r="N63" s="14">
        <v>2643</v>
      </c>
    </row>
    <row r="64" spans="1:14" x14ac:dyDescent="0.25">
      <c r="A64" s="11" t="s">
        <v>16</v>
      </c>
      <c r="B64" s="12">
        <v>9</v>
      </c>
      <c r="C64" s="13" t="s">
        <v>45</v>
      </c>
      <c r="D64" s="11">
        <v>2435</v>
      </c>
      <c r="E64" s="14">
        <v>863.9</v>
      </c>
      <c r="H64" s="11" t="s">
        <v>16</v>
      </c>
      <c r="I64" s="12">
        <v>9</v>
      </c>
      <c r="J64" s="13" t="s">
        <v>45</v>
      </c>
      <c r="K64" s="17" t="s">
        <v>20</v>
      </c>
      <c r="L64" s="11">
        <v>2173</v>
      </c>
      <c r="M64" s="14">
        <v>306.7</v>
      </c>
      <c r="N64" s="14">
        <v>2555</v>
      </c>
    </row>
    <row r="65" spans="1:14" x14ac:dyDescent="0.25">
      <c r="A65" s="11" t="s">
        <v>17</v>
      </c>
      <c r="B65" s="12">
        <v>9</v>
      </c>
      <c r="C65" s="13" t="s">
        <v>45</v>
      </c>
      <c r="D65" s="11">
        <v>3250</v>
      </c>
      <c r="E65" s="14">
        <v>863.9</v>
      </c>
      <c r="H65" s="11" t="s">
        <v>17</v>
      </c>
      <c r="I65" s="12">
        <v>9</v>
      </c>
      <c r="J65" s="13" t="s">
        <v>45</v>
      </c>
      <c r="K65" s="17" t="s">
        <v>20</v>
      </c>
      <c r="L65" s="11">
        <v>2876</v>
      </c>
      <c r="M65" s="14">
        <v>306.7</v>
      </c>
      <c r="N65" s="14">
        <v>2555</v>
      </c>
    </row>
    <row r="66" spans="1:14" x14ac:dyDescent="0.25">
      <c r="A66" s="11" t="s">
        <v>18</v>
      </c>
      <c r="B66" s="12">
        <v>9</v>
      </c>
      <c r="C66" s="13" t="s">
        <v>45</v>
      </c>
      <c r="D66" s="11">
        <v>3198</v>
      </c>
      <c r="E66" s="14">
        <v>863.9</v>
      </c>
      <c r="H66" s="11" t="s">
        <v>18</v>
      </c>
      <c r="I66" s="12">
        <v>9</v>
      </c>
      <c r="J66" s="13" t="s">
        <v>45</v>
      </c>
      <c r="K66" s="17" t="s">
        <v>20</v>
      </c>
      <c r="L66" s="11">
        <v>2710</v>
      </c>
      <c r="M66" s="14">
        <v>306.7</v>
      </c>
      <c r="N66" s="14">
        <v>2555</v>
      </c>
    </row>
    <row r="67" spans="1:14" x14ac:dyDescent="0.25">
      <c r="A67" s="11" t="s">
        <v>19</v>
      </c>
      <c r="B67" s="12">
        <v>9</v>
      </c>
      <c r="C67" s="13" t="s">
        <v>45</v>
      </c>
      <c r="D67" s="11">
        <v>2945</v>
      </c>
      <c r="E67" s="14">
        <v>863.9</v>
      </c>
      <c r="H67" s="11" t="s">
        <v>19</v>
      </c>
      <c r="I67" s="12">
        <v>9</v>
      </c>
      <c r="J67" s="13" t="s">
        <v>45</v>
      </c>
      <c r="K67" s="17" t="s">
        <v>20</v>
      </c>
      <c r="L67" s="11">
        <v>2461</v>
      </c>
      <c r="M67" s="14">
        <v>306.7</v>
      </c>
      <c r="N67" s="14">
        <v>2555</v>
      </c>
    </row>
    <row r="68" spans="1:14" x14ac:dyDescent="0.25">
      <c r="A68" s="11" t="s">
        <v>16</v>
      </c>
      <c r="B68" s="12">
        <v>10</v>
      </c>
      <c r="C68" s="13" t="s">
        <v>46</v>
      </c>
      <c r="D68" s="11">
        <v>1982</v>
      </c>
      <c r="E68" s="14">
        <v>863.9</v>
      </c>
      <c r="H68" s="11" t="s">
        <v>16</v>
      </c>
      <c r="I68" s="12">
        <v>10</v>
      </c>
      <c r="J68" s="13" t="s">
        <v>46</v>
      </c>
      <c r="K68" s="17" t="s">
        <v>20</v>
      </c>
      <c r="L68" s="11">
        <v>1843</v>
      </c>
      <c r="M68" s="14">
        <v>551.29999999999995</v>
      </c>
      <c r="N68" s="14">
        <v>2634</v>
      </c>
    </row>
    <row r="69" spans="1:14" x14ac:dyDescent="0.25">
      <c r="A69" s="11" t="s">
        <v>17</v>
      </c>
      <c r="B69" s="12">
        <v>10</v>
      </c>
      <c r="C69" s="13" t="s">
        <v>46</v>
      </c>
      <c r="D69" s="11">
        <v>3141</v>
      </c>
      <c r="E69" s="14">
        <v>863.9</v>
      </c>
      <c r="H69" s="11" t="s">
        <v>17</v>
      </c>
      <c r="I69" s="12">
        <v>10</v>
      </c>
      <c r="J69" s="13" t="s">
        <v>46</v>
      </c>
      <c r="K69" s="17" t="s">
        <v>20</v>
      </c>
      <c r="L69" s="11">
        <v>3113</v>
      </c>
      <c r="M69" s="14">
        <v>551.29999999999995</v>
      </c>
      <c r="N69" s="14">
        <v>2634</v>
      </c>
    </row>
    <row r="70" spans="1:14" x14ac:dyDescent="0.25">
      <c r="A70" s="11" t="s">
        <v>18</v>
      </c>
      <c r="B70" s="12">
        <v>10</v>
      </c>
      <c r="C70" s="13" t="s">
        <v>46</v>
      </c>
      <c r="D70" s="11">
        <v>2837</v>
      </c>
      <c r="E70" s="14">
        <v>863.9</v>
      </c>
      <c r="H70" s="11" t="s">
        <v>18</v>
      </c>
      <c r="I70" s="12">
        <v>10</v>
      </c>
      <c r="J70" s="13" t="s">
        <v>46</v>
      </c>
      <c r="K70" s="17" t="s">
        <v>20</v>
      </c>
      <c r="L70" s="11">
        <v>2729</v>
      </c>
      <c r="M70" s="14">
        <v>551.29999999999995</v>
      </c>
      <c r="N70" s="14">
        <v>2634</v>
      </c>
    </row>
    <row r="71" spans="1:14" x14ac:dyDescent="0.25">
      <c r="A71" s="11" t="s">
        <v>19</v>
      </c>
      <c r="B71" s="12">
        <v>10</v>
      </c>
      <c r="C71" s="13" t="s">
        <v>46</v>
      </c>
      <c r="D71" s="11">
        <v>3012</v>
      </c>
      <c r="E71" s="14">
        <v>863.9</v>
      </c>
      <c r="H71" s="11" t="s">
        <v>19</v>
      </c>
      <c r="I71" s="12">
        <v>10</v>
      </c>
      <c r="J71" s="13" t="s">
        <v>46</v>
      </c>
      <c r="K71" s="17" t="s">
        <v>20</v>
      </c>
      <c r="L71" s="11">
        <v>2852</v>
      </c>
      <c r="M71" s="14">
        <v>551.29999999999995</v>
      </c>
      <c r="N71" s="14">
        <v>2634</v>
      </c>
    </row>
    <row r="72" spans="1:14" x14ac:dyDescent="0.25">
      <c r="A72" s="11" t="s">
        <v>16</v>
      </c>
      <c r="B72" s="12">
        <v>11</v>
      </c>
      <c r="C72" s="13" t="s">
        <v>47</v>
      </c>
      <c r="D72" s="11">
        <v>1691</v>
      </c>
      <c r="E72" s="14">
        <v>863.9</v>
      </c>
      <c r="H72" s="11" t="s">
        <v>16</v>
      </c>
      <c r="I72" s="12">
        <v>11</v>
      </c>
      <c r="J72" s="13" t="s">
        <v>47</v>
      </c>
      <c r="K72" s="17" t="s">
        <v>20</v>
      </c>
      <c r="L72" s="11">
        <v>1522</v>
      </c>
      <c r="M72" s="14">
        <v>615.1</v>
      </c>
      <c r="N72" s="14">
        <v>2384</v>
      </c>
    </row>
    <row r="73" spans="1:14" x14ac:dyDescent="0.25">
      <c r="A73" s="11" t="s">
        <v>17</v>
      </c>
      <c r="B73" s="12">
        <v>11</v>
      </c>
      <c r="C73" s="13" t="s">
        <v>47</v>
      </c>
      <c r="D73" s="11">
        <v>3150</v>
      </c>
      <c r="E73" s="14">
        <v>863.9</v>
      </c>
      <c r="H73" s="11" t="s">
        <v>17</v>
      </c>
      <c r="I73" s="12">
        <v>11</v>
      </c>
      <c r="J73" s="13" t="s">
        <v>47</v>
      </c>
      <c r="K73" s="17" t="s">
        <v>20</v>
      </c>
      <c r="L73" s="11">
        <v>2869</v>
      </c>
      <c r="M73" s="14">
        <v>615.1</v>
      </c>
      <c r="N73" s="14">
        <v>2384</v>
      </c>
    </row>
    <row r="74" spans="1:14" x14ac:dyDescent="0.25">
      <c r="A74" s="11" t="s">
        <v>18</v>
      </c>
      <c r="B74" s="12">
        <v>11</v>
      </c>
      <c r="C74" s="13" t="s">
        <v>47</v>
      </c>
      <c r="D74" s="11">
        <v>3009</v>
      </c>
      <c r="E74" s="14">
        <v>863.9</v>
      </c>
      <c r="H74" s="11" t="s">
        <v>18</v>
      </c>
      <c r="I74" s="12">
        <v>11</v>
      </c>
      <c r="J74" s="13" t="s">
        <v>47</v>
      </c>
      <c r="K74" s="17" t="s">
        <v>20</v>
      </c>
      <c r="L74" s="11">
        <v>2779</v>
      </c>
      <c r="M74" s="14">
        <v>615.1</v>
      </c>
      <c r="N74" s="14">
        <v>2384</v>
      </c>
    </row>
    <row r="75" spans="1:14" x14ac:dyDescent="0.25">
      <c r="A75" s="11" t="s">
        <v>19</v>
      </c>
      <c r="B75" s="12">
        <v>11</v>
      </c>
      <c r="C75" s="13" t="s">
        <v>47</v>
      </c>
      <c r="D75" s="11">
        <v>2843</v>
      </c>
      <c r="E75" s="14">
        <v>863.9</v>
      </c>
      <c r="H75" s="11" t="s">
        <v>19</v>
      </c>
      <c r="I75" s="12">
        <v>11</v>
      </c>
      <c r="J75" s="13" t="s">
        <v>47</v>
      </c>
      <c r="K75" s="17" t="s">
        <v>20</v>
      </c>
      <c r="L75" s="11">
        <v>2363</v>
      </c>
      <c r="M75" s="14">
        <v>615.1</v>
      </c>
      <c r="N75" s="14">
        <v>2384</v>
      </c>
    </row>
    <row r="76" spans="1:14" x14ac:dyDescent="0.25">
      <c r="A76" s="11" t="s">
        <v>16</v>
      </c>
      <c r="B76" s="12">
        <v>12</v>
      </c>
      <c r="C76" s="13" t="s">
        <v>48</v>
      </c>
      <c r="D76" s="11">
        <v>-13</v>
      </c>
      <c r="E76" s="14">
        <v>863.9</v>
      </c>
      <c r="H76" s="11" t="s">
        <v>16</v>
      </c>
      <c r="I76" s="12">
        <v>12</v>
      </c>
      <c r="J76" s="13" t="s">
        <v>48</v>
      </c>
      <c r="K76" s="17" t="s">
        <v>21</v>
      </c>
      <c r="L76" s="11">
        <v>-9</v>
      </c>
      <c r="M76" s="14">
        <v>2.5</v>
      </c>
      <c r="N76" s="14">
        <v>-8</v>
      </c>
    </row>
    <row r="77" spans="1:14" x14ac:dyDescent="0.25">
      <c r="A77" s="11" t="s">
        <v>17</v>
      </c>
      <c r="B77" s="12">
        <v>12</v>
      </c>
      <c r="C77" s="13" t="s">
        <v>48</v>
      </c>
      <c r="D77" s="11">
        <v>-5</v>
      </c>
      <c r="E77" s="14">
        <v>863.9</v>
      </c>
      <c r="H77" s="11" t="s">
        <v>17</v>
      </c>
      <c r="I77" s="12">
        <v>12</v>
      </c>
      <c r="J77" s="13" t="s">
        <v>48</v>
      </c>
      <c r="K77" s="17" t="s">
        <v>21</v>
      </c>
      <c r="L77" s="11">
        <v>-4</v>
      </c>
      <c r="M77" s="14">
        <v>2.5</v>
      </c>
      <c r="N77" s="14">
        <v>-8</v>
      </c>
    </row>
    <row r="78" spans="1:14" x14ac:dyDescent="0.25">
      <c r="A78" s="11" t="s">
        <v>18</v>
      </c>
      <c r="B78" s="12">
        <v>12</v>
      </c>
      <c r="C78" s="13" t="s">
        <v>48</v>
      </c>
      <c r="D78" s="11">
        <v>-5</v>
      </c>
      <c r="E78" s="14">
        <v>863.9</v>
      </c>
      <c r="H78" s="11" t="s">
        <v>18</v>
      </c>
      <c r="I78" s="12">
        <v>12</v>
      </c>
      <c r="J78" s="13" t="s">
        <v>48</v>
      </c>
      <c r="K78" s="17" t="s">
        <v>21</v>
      </c>
      <c r="L78" s="11">
        <v>-9</v>
      </c>
      <c r="M78" s="14">
        <v>2.5</v>
      </c>
      <c r="N78" s="14">
        <v>-8</v>
      </c>
    </row>
    <row r="79" spans="1:14" x14ac:dyDescent="0.25">
      <c r="A79" s="11" t="s">
        <v>19</v>
      </c>
      <c r="B79" s="12">
        <v>12</v>
      </c>
      <c r="C79" s="13" t="s">
        <v>48</v>
      </c>
      <c r="D79" s="11">
        <v>-8</v>
      </c>
      <c r="E79" s="14">
        <v>863.9</v>
      </c>
      <c r="H79" s="11" t="s">
        <v>19</v>
      </c>
      <c r="I79" s="12">
        <v>12</v>
      </c>
      <c r="J79" s="13" t="s">
        <v>48</v>
      </c>
      <c r="K79" s="17" t="s">
        <v>21</v>
      </c>
      <c r="L79" s="11">
        <v>-9</v>
      </c>
      <c r="M79" s="14">
        <v>2.5</v>
      </c>
      <c r="N79" s="14">
        <v>-8</v>
      </c>
    </row>
    <row r="84" spans="1:22" ht="32.25" thickBot="1" x14ac:dyDescent="0.4">
      <c r="A84" s="4" t="s">
        <v>10</v>
      </c>
      <c r="B84" s="5" t="s">
        <v>11</v>
      </c>
      <c r="C84" s="15" t="s">
        <v>12</v>
      </c>
      <c r="D84" s="15" t="s">
        <v>49</v>
      </c>
      <c r="E84" s="15" t="s">
        <v>50</v>
      </c>
      <c r="F84" s="19" t="s">
        <v>51</v>
      </c>
      <c r="G84" s="18"/>
      <c r="H84" s="18"/>
    </row>
    <row r="85" spans="1:22" x14ac:dyDescent="0.25">
      <c r="A85" s="7"/>
      <c r="B85" s="8"/>
      <c r="C85" s="16" t="s">
        <v>15</v>
      </c>
      <c r="D85" s="7">
        <v>496</v>
      </c>
      <c r="E85" s="9">
        <v>496</v>
      </c>
      <c r="F85" s="20">
        <v>496</v>
      </c>
      <c r="G85" s="10"/>
      <c r="H85" s="10"/>
    </row>
    <row r="86" spans="1:22" x14ac:dyDescent="0.25">
      <c r="A86" s="11" t="s">
        <v>16</v>
      </c>
      <c r="B86" s="12">
        <v>1</v>
      </c>
      <c r="C86" s="13" t="s">
        <v>33</v>
      </c>
      <c r="D86" s="3">
        <f t="shared" ref="D86:D117" si="0">D15-L15</f>
        <v>314</v>
      </c>
      <c r="E86" s="2">
        <f>D86/D15</f>
        <v>0.10129032258064516</v>
      </c>
      <c r="F86" s="21">
        <f>AVERAGE(E86:E89)</f>
        <v>7.9918254670122077E-2</v>
      </c>
      <c r="J86">
        <v>0</v>
      </c>
      <c r="K86">
        <v>0.25</v>
      </c>
      <c r="L86">
        <v>0.5</v>
      </c>
      <c r="M86">
        <v>1</v>
      </c>
      <c r="N86">
        <v>1.5</v>
      </c>
      <c r="O86">
        <v>12</v>
      </c>
      <c r="P86">
        <v>14</v>
      </c>
      <c r="Q86">
        <v>16</v>
      </c>
      <c r="R86">
        <v>18</v>
      </c>
      <c r="S86">
        <v>22</v>
      </c>
      <c r="T86">
        <v>24</v>
      </c>
      <c r="U86">
        <v>26</v>
      </c>
      <c r="V86">
        <v>28</v>
      </c>
    </row>
    <row r="87" spans="1:22" x14ac:dyDescent="0.25">
      <c r="A87" s="11" t="s">
        <v>17</v>
      </c>
      <c r="B87" s="12">
        <v>1</v>
      </c>
      <c r="C87" s="13" t="s">
        <v>33</v>
      </c>
      <c r="D87" s="3">
        <f t="shared" si="0"/>
        <v>71</v>
      </c>
      <c r="E87" s="2">
        <f t="shared" ref="E87:E150" si="1">D87/D16</f>
        <v>2.4407012719147473E-2</v>
      </c>
      <c r="F87" s="21"/>
      <c r="I87" s="13" t="s">
        <v>66</v>
      </c>
      <c r="J87">
        <v>0</v>
      </c>
      <c r="K87" s="21">
        <v>0.28999999999999998</v>
      </c>
      <c r="L87" s="21">
        <v>0.41167640026448615</v>
      </c>
      <c r="M87" s="21">
        <v>0.94609140293571747</v>
      </c>
      <c r="N87" s="21">
        <v>1.0024142555427471</v>
      </c>
    </row>
    <row r="88" spans="1:22" x14ac:dyDescent="0.25">
      <c r="A88" s="11" t="s">
        <v>18</v>
      </c>
      <c r="B88" s="12">
        <v>1</v>
      </c>
      <c r="C88" s="13" t="s">
        <v>33</v>
      </c>
      <c r="D88" s="3">
        <f>D17-L17</f>
        <v>497</v>
      </c>
      <c r="E88" s="2">
        <f t="shared" si="1"/>
        <v>0.17807237549265495</v>
      </c>
      <c r="F88" s="21"/>
      <c r="I88" s="13" t="s">
        <v>67</v>
      </c>
      <c r="J88">
        <v>0</v>
      </c>
      <c r="O88" s="21">
        <v>0.1441583936875433</v>
      </c>
      <c r="P88" s="21">
        <v>0.26952096956713406</v>
      </c>
      <c r="Q88" s="21">
        <v>0.43330165560649708</v>
      </c>
      <c r="R88" s="21">
        <v>0.7169318103466561</v>
      </c>
    </row>
    <row r="89" spans="1:22" x14ac:dyDescent="0.25">
      <c r="A89" s="11" t="s">
        <v>19</v>
      </c>
      <c r="B89" s="12">
        <v>1</v>
      </c>
      <c r="C89" s="13" t="s">
        <v>33</v>
      </c>
      <c r="D89" s="3">
        <f t="shared" si="0"/>
        <v>25</v>
      </c>
      <c r="E89" s="2">
        <f t="shared" si="1"/>
        <v>1.5903307888040712E-2</v>
      </c>
      <c r="F89" s="21"/>
      <c r="I89" s="13" t="s">
        <v>68</v>
      </c>
      <c r="J89">
        <v>0</v>
      </c>
      <c r="S89" s="21">
        <v>0.12513450093969328</v>
      </c>
      <c r="T89" s="21">
        <v>0.13490404521602822</v>
      </c>
      <c r="U89" s="21">
        <v>4.2558692784387425E-2</v>
      </c>
      <c r="V89" s="21">
        <v>0.10860507602532296</v>
      </c>
    </row>
    <row r="90" spans="1:22" x14ac:dyDescent="0.25">
      <c r="A90" s="11" t="s">
        <v>20</v>
      </c>
      <c r="B90" s="12">
        <v>1</v>
      </c>
      <c r="C90" s="13" t="s">
        <v>35</v>
      </c>
      <c r="D90" s="3">
        <f t="shared" si="0"/>
        <v>488</v>
      </c>
      <c r="E90" s="2">
        <f t="shared" si="1"/>
        <v>0.18498862774829417</v>
      </c>
      <c r="F90" s="21">
        <f>AVERAGE(E90:E93)</f>
        <v>0.1441583936875433</v>
      </c>
      <c r="J90" s="13"/>
    </row>
    <row r="91" spans="1:22" x14ac:dyDescent="0.25">
      <c r="A91" s="11" t="s">
        <v>21</v>
      </c>
      <c r="B91" s="12">
        <v>1</v>
      </c>
      <c r="C91" s="13" t="s">
        <v>35</v>
      </c>
      <c r="D91" s="3">
        <f t="shared" si="0"/>
        <v>-18</v>
      </c>
      <c r="E91" s="2">
        <f t="shared" si="1"/>
        <v>-8.6956521739130436E-3</v>
      </c>
      <c r="F91" s="21"/>
    </row>
    <row r="92" spans="1:22" x14ac:dyDescent="0.25">
      <c r="A92" s="11" t="s">
        <v>22</v>
      </c>
      <c r="B92" s="12">
        <v>1</v>
      </c>
      <c r="C92" s="13" t="s">
        <v>35</v>
      </c>
      <c r="D92" s="3">
        <f t="shared" si="0"/>
        <v>597</v>
      </c>
      <c r="E92" s="2">
        <f t="shared" si="1"/>
        <v>0.21207815275310835</v>
      </c>
      <c r="F92" s="21"/>
      <c r="J92" s="13"/>
    </row>
    <row r="93" spans="1:22" x14ac:dyDescent="0.25">
      <c r="A93" s="11" t="s">
        <v>23</v>
      </c>
      <c r="B93" s="12">
        <v>1</v>
      </c>
      <c r="C93" s="13" t="s">
        <v>35</v>
      </c>
      <c r="D93" s="3">
        <f t="shared" si="0"/>
        <v>571</v>
      </c>
      <c r="E93" s="2">
        <f t="shared" si="1"/>
        <v>0.1882624464226838</v>
      </c>
      <c r="F93" s="21"/>
      <c r="J93" s="13"/>
    </row>
    <row r="94" spans="1:22" x14ac:dyDescent="0.25">
      <c r="A94" s="11" t="s">
        <v>16</v>
      </c>
      <c r="B94" s="12">
        <v>2</v>
      </c>
      <c r="C94" s="13" t="s">
        <v>34</v>
      </c>
      <c r="D94" s="3">
        <f t="shared" si="0"/>
        <v>1603</v>
      </c>
      <c r="E94" s="2">
        <f t="shared" si="1"/>
        <v>0.54265402843601895</v>
      </c>
      <c r="F94" s="21">
        <f>AVERAGE(E94:E97)</f>
        <v>0.61073653296596353</v>
      </c>
      <c r="J94" s="13"/>
      <c r="K94" s="21"/>
    </row>
    <row r="95" spans="1:22" x14ac:dyDescent="0.25">
      <c r="A95" s="11" t="s">
        <v>17</v>
      </c>
      <c r="B95" s="12">
        <v>2</v>
      </c>
      <c r="C95" s="13" t="s">
        <v>34</v>
      </c>
      <c r="D95" s="3">
        <f t="shared" si="0"/>
        <v>2228</v>
      </c>
      <c r="E95" s="2">
        <f t="shared" si="1"/>
        <v>0.75653650254668925</v>
      </c>
      <c r="F95" s="21"/>
      <c r="K95" s="21"/>
    </row>
    <row r="96" spans="1:22" x14ac:dyDescent="0.25">
      <c r="A96" s="11" t="s">
        <v>18</v>
      </c>
      <c r="B96" s="12">
        <v>2</v>
      </c>
      <c r="C96" s="13" t="s">
        <v>34</v>
      </c>
      <c r="D96" s="3">
        <f t="shared" si="0"/>
        <v>2146</v>
      </c>
      <c r="E96" s="2">
        <f t="shared" si="1"/>
        <v>0.68452950558213721</v>
      </c>
      <c r="F96" s="21"/>
      <c r="J96" s="13"/>
      <c r="K96" s="21"/>
    </row>
    <row r="97" spans="1:10" x14ac:dyDescent="0.25">
      <c r="A97" s="11" t="s">
        <v>19</v>
      </c>
      <c r="B97" s="12">
        <v>2</v>
      </c>
      <c r="C97" s="13" t="s">
        <v>34</v>
      </c>
      <c r="D97" s="3">
        <f t="shared" si="0"/>
        <v>1436</v>
      </c>
      <c r="E97" s="2">
        <f t="shared" si="1"/>
        <v>0.45922609529900865</v>
      </c>
      <c r="F97" s="21"/>
      <c r="J97" s="13"/>
    </row>
    <row r="98" spans="1:10" x14ac:dyDescent="0.25">
      <c r="A98" s="11" t="s">
        <v>20</v>
      </c>
      <c r="B98" s="12">
        <v>2</v>
      </c>
      <c r="C98" s="13" t="s">
        <v>36</v>
      </c>
      <c r="D98" s="3">
        <f t="shared" si="0"/>
        <v>462</v>
      </c>
      <c r="E98" s="2">
        <f t="shared" si="1"/>
        <v>0.21300138312586445</v>
      </c>
      <c r="F98" s="21">
        <f>AVERAGE(E98:E101)</f>
        <v>0.26952096956713406</v>
      </c>
      <c r="J98" s="13"/>
    </row>
    <row r="99" spans="1:10" x14ac:dyDescent="0.25">
      <c r="A99" s="11" t="s">
        <v>21</v>
      </c>
      <c r="B99" s="12">
        <v>2</v>
      </c>
      <c r="C99" s="13" t="s">
        <v>36</v>
      </c>
      <c r="D99" s="3">
        <f t="shared" si="0"/>
        <v>1095</v>
      </c>
      <c r="E99" s="2">
        <f t="shared" si="1"/>
        <v>0.36499999999999999</v>
      </c>
      <c r="F99" s="21"/>
    </row>
    <row r="100" spans="1:10" x14ac:dyDescent="0.25">
      <c r="A100" s="11" t="s">
        <v>22</v>
      </c>
      <c r="B100" s="12">
        <v>2</v>
      </c>
      <c r="C100" s="13" t="s">
        <v>36</v>
      </c>
      <c r="D100" s="3">
        <f t="shared" si="0"/>
        <v>638</v>
      </c>
      <c r="E100" s="2">
        <f t="shared" si="1"/>
        <v>0.28545861297539149</v>
      </c>
      <c r="F100" s="21"/>
    </row>
    <row r="101" spans="1:10" x14ac:dyDescent="0.25">
      <c r="A101" s="11" t="s">
        <v>23</v>
      </c>
      <c r="B101" s="12">
        <v>2</v>
      </c>
      <c r="C101" s="13" t="s">
        <v>36</v>
      </c>
      <c r="D101" s="3">
        <f t="shared" si="0"/>
        <v>408</v>
      </c>
      <c r="E101" s="2">
        <f t="shared" si="1"/>
        <v>0.21462388216728037</v>
      </c>
      <c r="F101" s="21"/>
    </row>
    <row r="102" spans="1:10" x14ac:dyDescent="0.25">
      <c r="A102" s="11" t="s">
        <v>16</v>
      </c>
      <c r="B102" s="12">
        <v>3</v>
      </c>
      <c r="C102" s="13" t="s">
        <v>37</v>
      </c>
      <c r="D102" s="3">
        <f t="shared" si="0"/>
        <v>3096</v>
      </c>
      <c r="E102" s="2">
        <f t="shared" si="1"/>
        <v>1.0003231017770597</v>
      </c>
      <c r="F102" s="21">
        <f>AVERAGE(E102:E105)</f>
        <v>1.0015615754921221</v>
      </c>
    </row>
    <row r="103" spans="1:10" x14ac:dyDescent="0.25">
      <c r="A103" s="11" t="s">
        <v>17</v>
      </c>
      <c r="B103" s="12">
        <v>3</v>
      </c>
      <c r="C103" s="13" t="s">
        <v>37</v>
      </c>
      <c r="D103" s="3">
        <f t="shared" si="0"/>
        <v>3229</v>
      </c>
      <c r="E103" s="2">
        <f t="shared" si="1"/>
        <v>1.00186161960906</v>
      </c>
      <c r="F103" s="21"/>
    </row>
    <row r="104" spans="1:10" x14ac:dyDescent="0.25">
      <c r="A104" s="11" t="s">
        <v>18</v>
      </c>
      <c r="B104" s="12">
        <v>3</v>
      </c>
      <c r="C104" s="13" t="s">
        <v>37</v>
      </c>
      <c r="D104" s="3">
        <f t="shared" si="0"/>
        <v>3150</v>
      </c>
      <c r="E104" s="2">
        <f t="shared" si="1"/>
        <v>1.001908396946565</v>
      </c>
      <c r="F104" s="21"/>
    </row>
    <row r="105" spans="1:10" x14ac:dyDescent="0.25">
      <c r="A105" s="11" t="s">
        <v>19</v>
      </c>
      <c r="B105" s="12">
        <v>3</v>
      </c>
      <c r="C105" s="13" t="s">
        <v>37</v>
      </c>
      <c r="D105" s="3">
        <f t="shared" si="0"/>
        <v>3258</v>
      </c>
      <c r="E105" s="2">
        <f t="shared" si="1"/>
        <v>1.0021531836358044</v>
      </c>
      <c r="F105" s="21"/>
    </row>
    <row r="106" spans="1:10" x14ac:dyDescent="0.25">
      <c r="A106" s="11" t="s">
        <v>20</v>
      </c>
      <c r="B106" s="12">
        <v>3</v>
      </c>
      <c r="C106" s="13" t="s">
        <v>38</v>
      </c>
      <c r="D106" s="3">
        <f t="shared" si="0"/>
        <v>1900</v>
      </c>
      <c r="E106" s="2">
        <f t="shared" si="1"/>
        <v>0.63375583722481654</v>
      </c>
      <c r="F106" s="21">
        <f>AVERAGE(E106:E109)</f>
        <v>0.43330165560649708</v>
      </c>
    </row>
    <row r="107" spans="1:10" x14ac:dyDescent="0.25">
      <c r="A107" s="11" t="s">
        <v>21</v>
      </c>
      <c r="B107" s="12">
        <v>3</v>
      </c>
      <c r="C107" s="13" t="s">
        <v>38</v>
      </c>
      <c r="D107" s="3">
        <f t="shared" si="0"/>
        <v>960</v>
      </c>
      <c r="E107" s="2">
        <f t="shared" si="1"/>
        <v>0.39834024896265557</v>
      </c>
      <c r="F107" s="21"/>
    </row>
    <row r="108" spans="1:10" x14ac:dyDescent="0.25">
      <c r="A108" s="11" t="s">
        <v>22</v>
      </c>
      <c r="B108" s="12">
        <v>3</v>
      </c>
      <c r="C108" s="13" t="s">
        <v>38</v>
      </c>
      <c r="D108" s="3">
        <f t="shared" si="0"/>
        <v>1099</v>
      </c>
      <c r="E108" s="2">
        <f t="shared" si="1"/>
        <v>0.36020976728941329</v>
      </c>
      <c r="F108" s="21"/>
    </row>
    <row r="109" spans="1:10" x14ac:dyDescent="0.25">
      <c r="A109" s="11" t="s">
        <v>23</v>
      </c>
      <c r="B109" s="12">
        <v>3</v>
      </c>
      <c r="C109" s="13" t="s">
        <v>38</v>
      </c>
      <c r="D109" s="3">
        <f t="shared" si="0"/>
        <v>931</v>
      </c>
      <c r="E109" s="2">
        <f t="shared" si="1"/>
        <v>0.34090076894910287</v>
      </c>
      <c r="F109" s="21"/>
    </row>
    <row r="110" spans="1:10" x14ac:dyDescent="0.25">
      <c r="A110" s="11" t="s">
        <v>16</v>
      </c>
      <c r="B110" s="12">
        <v>4</v>
      </c>
      <c r="C110" s="13" t="s">
        <v>39</v>
      </c>
      <c r="D110" s="3">
        <f t="shared" si="0"/>
        <v>2957</v>
      </c>
      <c r="E110" s="2">
        <f t="shared" si="1"/>
        <v>1.00339328130302</v>
      </c>
      <c r="F110" s="21">
        <f>AVERAGE(E110:E113)</f>
        <v>1.0024142555427471</v>
      </c>
    </row>
    <row r="111" spans="1:10" x14ac:dyDescent="0.25">
      <c r="A111" s="11" t="s">
        <v>17</v>
      </c>
      <c r="B111" s="12">
        <v>4</v>
      </c>
      <c r="C111" s="13" t="s">
        <v>39</v>
      </c>
      <c r="D111" s="3">
        <f t="shared" si="0"/>
        <v>3213</v>
      </c>
      <c r="E111" s="2">
        <f t="shared" si="1"/>
        <v>1.0037488284910965</v>
      </c>
      <c r="F111" s="21"/>
    </row>
    <row r="112" spans="1:10" x14ac:dyDescent="0.25">
      <c r="A112" s="11" t="s">
        <v>18</v>
      </c>
      <c r="B112" s="12">
        <v>4</v>
      </c>
      <c r="C112" s="13" t="s">
        <v>39</v>
      </c>
      <c r="D112" s="3">
        <f t="shared" si="0"/>
        <v>3187</v>
      </c>
      <c r="E112" s="2">
        <f t="shared" si="1"/>
        <v>1.003147623544224</v>
      </c>
      <c r="F112" s="21"/>
    </row>
    <row r="113" spans="1:6" x14ac:dyDescent="0.25">
      <c r="A113" s="11" t="s">
        <v>19</v>
      </c>
      <c r="B113" s="12">
        <v>4</v>
      </c>
      <c r="C113" s="13" t="s">
        <v>39</v>
      </c>
      <c r="D113" s="3">
        <f t="shared" si="0"/>
        <v>3159</v>
      </c>
      <c r="E113" s="2">
        <f t="shared" si="1"/>
        <v>0.99936728883264792</v>
      </c>
      <c r="F113" s="21"/>
    </row>
    <row r="114" spans="1:6" x14ac:dyDescent="0.25">
      <c r="A114" s="11" t="s">
        <v>20</v>
      </c>
      <c r="B114" s="12">
        <v>4</v>
      </c>
      <c r="C114" s="13" t="s">
        <v>40</v>
      </c>
      <c r="D114" s="3">
        <f t="shared" si="0"/>
        <v>2863</v>
      </c>
      <c r="E114" s="2">
        <f t="shared" si="1"/>
        <v>0.86652542372881358</v>
      </c>
      <c r="F114" s="21">
        <f>AVERAGE(E114:E117)</f>
        <v>0.7169318103466561</v>
      </c>
    </row>
    <row r="115" spans="1:6" x14ac:dyDescent="0.25">
      <c r="A115" s="11" t="s">
        <v>21</v>
      </c>
      <c r="B115" s="12">
        <v>4</v>
      </c>
      <c r="C115" s="13" t="s">
        <v>40</v>
      </c>
      <c r="D115" s="3">
        <f t="shared" si="0"/>
        <v>2373</v>
      </c>
      <c r="E115" s="2">
        <f t="shared" si="1"/>
        <v>0.76351351351351349</v>
      </c>
      <c r="F115" s="21"/>
    </row>
    <row r="116" spans="1:6" x14ac:dyDescent="0.25">
      <c r="A116" s="11" t="s">
        <v>22</v>
      </c>
      <c r="B116" s="12">
        <v>4</v>
      </c>
      <c r="C116" s="13" t="s">
        <v>40</v>
      </c>
      <c r="D116" s="3">
        <f t="shared" si="0"/>
        <v>1543</v>
      </c>
      <c r="E116" s="2">
        <f t="shared" si="1"/>
        <v>0.65464573610521848</v>
      </c>
      <c r="F116" s="21"/>
    </row>
    <row r="117" spans="1:6" x14ac:dyDescent="0.25">
      <c r="A117" s="11" t="s">
        <v>23</v>
      </c>
      <c r="B117" s="12">
        <v>4</v>
      </c>
      <c r="C117" s="13" t="s">
        <v>40</v>
      </c>
      <c r="D117" s="3">
        <f t="shared" si="0"/>
        <v>1671</v>
      </c>
      <c r="E117" s="2">
        <f t="shared" si="1"/>
        <v>0.58304256803907883</v>
      </c>
      <c r="F117" s="21"/>
    </row>
    <row r="118" spans="1:6" x14ac:dyDescent="0.25">
      <c r="A118" s="11" t="s">
        <v>16</v>
      </c>
      <c r="B118" s="12">
        <v>5</v>
      </c>
      <c r="C118" s="13" t="s">
        <v>41</v>
      </c>
      <c r="D118" s="3">
        <f t="shared" ref="D118:D149" si="2">D47-L47</f>
        <v>3020</v>
      </c>
      <c r="E118" s="2">
        <f t="shared" si="1"/>
        <v>0.96270321963659544</v>
      </c>
      <c r="F118" s="21">
        <f>AVERAGE(E118:E121)</f>
        <v>0.94609140293571747</v>
      </c>
    </row>
    <row r="119" spans="1:6" x14ac:dyDescent="0.25">
      <c r="A119" s="11" t="s">
        <v>17</v>
      </c>
      <c r="B119" s="12">
        <v>5</v>
      </c>
      <c r="C119" s="13" t="s">
        <v>41</v>
      </c>
      <c r="D119" s="3">
        <f t="shared" si="2"/>
        <v>2902</v>
      </c>
      <c r="E119" s="2">
        <f t="shared" si="1"/>
        <v>0.92449824784963364</v>
      </c>
      <c r="F119" s="21"/>
    </row>
    <row r="120" spans="1:6" x14ac:dyDescent="0.25">
      <c r="A120" s="11" t="s">
        <v>18</v>
      </c>
      <c r="B120" s="12">
        <v>5</v>
      </c>
      <c r="C120" s="13" t="s">
        <v>41</v>
      </c>
      <c r="D120" s="3">
        <f t="shared" si="2"/>
        <v>3036</v>
      </c>
      <c r="E120" s="2">
        <f t="shared" si="1"/>
        <v>0.93588162762022198</v>
      </c>
      <c r="F120" s="21"/>
    </row>
    <row r="121" spans="1:6" x14ac:dyDescent="0.25">
      <c r="A121" s="11" t="s">
        <v>19</v>
      </c>
      <c r="B121" s="12">
        <v>5</v>
      </c>
      <c r="C121" s="13" t="s">
        <v>41</v>
      </c>
      <c r="D121" s="3">
        <f t="shared" si="2"/>
        <v>3178</v>
      </c>
      <c r="E121" s="2">
        <f t="shared" si="1"/>
        <v>0.96128251663641862</v>
      </c>
      <c r="F121" s="21"/>
    </row>
    <row r="122" spans="1:6" x14ac:dyDescent="0.25">
      <c r="A122" s="11" t="s">
        <v>20</v>
      </c>
      <c r="B122" s="12">
        <v>5</v>
      </c>
      <c r="C122" s="13" t="s">
        <v>24</v>
      </c>
      <c r="D122" s="3">
        <f t="shared" si="2"/>
        <v>0</v>
      </c>
      <c r="E122" s="2" t="e">
        <f t="shared" si="1"/>
        <v>#DIV/0!</v>
      </c>
      <c r="F122" s="21"/>
    </row>
    <row r="123" spans="1:6" x14ac:dyDescent="0.25">
      <c r="A123" s="11" t="s">
        <v>16</v>
      </c>
      <c r="B123" s="12">
        <v>6</v>
      </c>
      <c r="C123" s="13" t="s">
        <v>42</v>
      </c>
      <c r="D123" s="3">
        <f t="shared" si="2"/>
        <v>1129</v>
      </c>
      <c r="E123" s="2">
        <f t="shared" si="1"/>
        <v>0.43742735373886088</v>
      </c>
      <c r="F123" s="21">
        <f>AVERAGE(E123:E126)</f>
        <v>0.41167640026448615</v>
      </c>
    </row>
    <row r="124" spans="1:6" x14ac:dyDescent="0.25">
      <c r="A124" s="11" t="s">
        <v>17</v>
      </c>
      <c r="B124" s="12">
        <v>6</v>
      </c>
      <c r="C124" s="13" t="s">
        <v>42</v>
      </c>
      <c r="D124" s="3">
        <f t="shared" si="2"/>
        <v>1052</v>
      </c>
      <c r="E124" s="2">
        <f t="shared" si="1"/>
        <v>0.34122607849497244</v>
      </c>
      <c r="F124" s="21"/>
    </row>
    <row r="125" spans="1:6" x14ac:dyDescent="0.25">
      <c r="A125" s="11" t="s">
        <v>18</v>
      </c>
      <c r="B125" s="12">
        <v>6</v>
      </c>
      <c r="C125" s="13" t="s">
        <v>42</v>
      </c>
      <c r="D125" s="3">
        <f t="shared" si="2"/>
        <v>120</v>
      </c>
      <c r="E125" s="2">
        <f t="shared" si="1"/>
        <v>0.46511627906976744</v>
      </c>
      <c r="F125" s="21"/>
    </row>
    <row r="126" spans="1:6" x14ac:dyDescent="0.25">
      <c r="A126" s="11" t="s">
        <v>19</v>
      </c>
      <c r="B126" s="12">
        <v>6</v>
      </c>
      <c r="C126" s="13" t="s">
        <v>42</v>
      </c>
      <c r="D126" s="3">
        <f t="shared" si="2"/>
        <v>1345</v>
      </c>
      <c r="E126" s="2">
        <f t="shared" si="1"/>
        <v>0.40293588975434391</v>
      </c>
      <c r="F126" s="21"/>
    </row>
    <row r="127" spans="1:6" x14ac:dyDescent="0.25">
      <c r="A127" s="11" t="s">
        <v>16</v>
      </c>
      <c r="B127" s="12">
        <v>7</v>
      </c>
      <c r="C127" s="13" t="s">
        <v>43</v>
      </c>
      <c r="D127" s="3">
        <f t="shared" si="2"/>
        <v>260</v>
      </c>
      <c r="E127" s="2">
        <f t="shared" si="1"/>
        <v>0.10569105691056911</v>
      </c>
      <c r="F127" s="21">
        <f>AVERAGE(E127:E130)</f>
        <v>0.2928856094847741</v>
      </c>
    </row>
    <row r="128" spans="1:6" x14ac:dyDescent="0.25">
      <c r="A128" s="11" t="s">
        <v>17</v>
      </c>
      <c r="B128" s="12">
        <v>7</v>
      </c>
      <c r="C128" s="13" t="s">
        <v>43</v>
      </c>
      <c r="D128" s="3">
        <f t="shared" si="2"/>
        <v>787</v>
      </c>
      <c r="E128" s="2">
        <f t="shared" si="1"/>
        <v>0.24342715743891122</v>
      </c>
      <c r="F128" s="21"/>
    </row>
    <row r="129" spans="1:6" x14ac:dyDescent="0.25">
      <c r="A129" s="11" t="s">
        <v>18</v>
      </c>
      <c r="B129" s="12">
        <v>7</v>
      </c>
      <c r="C129" s="13" t="s">
        <v>43</v>
      </c>
      <c r="D129" s="3">
        <f t="shared" si="2"/>
        <v>801</v>
      </c>
      <c r="E129" s="2">
        <f t="shared" si="1"/>
        <v>0.4306451612903226</v>
      </c>
      <c r="F129" s="21"/>
    </row>
    <row r="130" spans="1:6" x14ac:dyDescent="0.25">
      <c r="A130" s="11" t="s">
        <v>19</v>
      </c>
      <c r="B130" s="12">
        <v>7</v>
      </c>
      <c r="C130" s="13" t="s">
        <v>43</v>
      </c>
      <c r="D130" s="3">
        <f t="shared" si="2"/>
        <v>1220</v>
      </c>
      <c r="E130" s="2">
        <f t="shared" si="1"/>
        <v>0.39177906229929349</v>
      </c>
      <c r="F130" s="21"/>
    </row>
    <row r="131" spans="1:6" x14ac:dyDescent="0.25">
      <c r="A131" s="11" t="s">
        <v>16</v>
      </c>
      <c r="B131" s="12">
        <v>8</v>
      </c>
      <c r="C131" s="13" t="s">
        <v>44</v>
      </c>
      <c r="D131" s="3">
        <f t="shared" si="2"/>
        <v>314</v>
      </c>
      <c r="E131" s="2">
        <f t="shared" si="1"/>
        <v>0.10125765881973557</v>
      </c>
      <c r="F131" s="21">
        <f>AVERAGE(E131:E134)</f>
        <v>0.12513450093969328</v>
      </c>
    </row>
    <row r="132" spans="1:6" x14ac:dyDescent="0.25">
      <c r="A132" s="11" t="s">
        <v>17</v>
      </c>
      <c r="B132" s="12">
        <v>8</v>
      </c>
      <c r="C132" s="13" t="s">
        <v>44</v>
      </c>
      <c r="D132" s="3">
        <f t="shared" si="2"/>
        <v>272</v>
      </c>
      <c r="E132" s="2">
        <f t="shared" si="1"/>
        <v>8.6596625278573702E-2</v>
      </c>
      <c r="F132" s="21"/>
    </row>
    <row r="133" spans="1:6" x14ac:dyDescent="0.25">
      <c r="A133" s="11" t="s">
        <v>18</v>
      </c>
      <c r="B133" s="12">
        <v>8</v>
      </c>
      <c r="C133" s="13" t="s">
        <v>44</v>
      </c>
      <c r="D133" s="3">
        <f t="shared" si="2"/>
        <v>359</v>
      </c>
      <c r="E133" s="2">
        <f t="shared" si="1"/>
        <v>0.12649753347427767</v>
      </c>
      <c r="F133" s="21"/>
    </row>
    <row r="134" spans="1:6" x14ac:dyDescent="0.25">
      <c r="A134" s="11" t="s">
        <v>19</v>
      </c>
      <c r="B134" s="12">
        <v>8</v>
      </c>
      <c r="C134" s="13" t="s">
        <v>44</v>
      </c>
      <c r="D134" s="3">
        <f t="shared" si="2"/>
        <v>558</v>
      </c>
      <c r="E134" s="2">
        <f t="shared" si="1"/>
        <v>0.18618618618618618</v>
      </c>
      <c r="F134" s="21"/>
    </row>
    <row r="135" spans="1:6" x14ac:dyDescent="0.25">
      <c r="A135" s="11" t="s">
        <v>16</v>
      </c>
      <c r="B135" s="12">
        <v>9</v>
      </c>
      <c r="C135" s="13" t="s">
        <v>45</v>
      </c>
      <c r="D135" s="3">
        <f t="shared" si="2"/>
        <v>262</v>
      </c>
      <c r="E135" s="2">
        <f t="shared" si="1"/>
        <v>0.10759753593429158</v>
      </c>
      <c r="F135" s="21">
        <f>AVERAGE(E135:E138)</f>
        <v>0.13490404521602822</v>
      </c>
    </row>
    <row r="136" spans="1:6" x14ac:dyDescent="0.25">
      <c r="A136" s="11" t="s">
        <v>17</v>
      </c>
      <c r="B136" s="12">
        <v>9</v>
      </c>
      <c r="C136" s="13" t="s">
        <v>45</v>
      </c>
      <c r="D136" s="3">
        <f t="shared" si="2"/>
        <v>374</v>
      </c>
      <c r="E136" s="2">
        <f t="shared" si="1"/>
        <v>0.11507692307692308</v>
      </c>
      <c r="F136" s="21"/>
    </row>
    <row r="137" spans="1:6" x14ac:dyDescent="0.25">
      <c r="A137" s="11" t="s">
        <v>18</v>
      </c>
      <c r="B137" s="12">
        <v>9</v>
      </c>
      <c r="C137" s="13" t="s">
        <v>45</v>
      </c>
      <c r="D137" s="3">
        <f t="shared" si="2"/>
        <v>488</v>
      </c>
      <c r="E137" s="2">
        <f t="shared" si="1"/>
        <v>0.15259537210756724</v>
      </c>
      <c r="F137" s="21"/>
    </row>
    <row r="138" spans="1:6" x14ac:dyDescent="0.25">
      <c r="A138" s="11" t="s">
        <v>19</v>
      </c>
      <c r="B138" s="12">
        <v>9</v>
      </c>
      <c r="C138" s="13" t="s">
        <v>45</v>
      </c>
      <c r="D138" s="3">
        <f t="shared" si="2"/>
        <v>484</v>
      </c>
      <c r="E138" s="2">
        <f t="shared" si="1"/>
        <v>0.16434634974533108</v>
      </c>
      <c r="F138" s="21"/>
    </row>
    <row r="139" spans="1:6" x14ac:dyDescent="0.25">
      <c r="A139" s="11" t="s">
        <v>16</v>
      </c>
      <c r="B139" s="12">
        <v>10</v>
      </c>
      <c r="C139" s="13" t="s">
        <v>46</v>
      </c>
      <c r="D139" s="3">
        <f t="shared" si="2"/>
        <v>139</v>
      </c>
      <c r="E139" s="2">
        <f t="shared" si="1"/>
        <v>7.0131180625630674E-2</v>
      </c>
      <c r="F139" s="21">
        <f>AVERAGE(E139:E142)</f>
        <v>4.2558692784387425E-2</v>
      </c>
    </row>
    <row r="140" spans="1:6" x14ac:dyDescent="0.25">
      <c r="A140" s="11" t="s">
        <v>17</v>
      </c>
      <c r="B140" s="12">
        <v>10</v>
      </c>
      <c r="C140" s="13" t="s">
        <v>46</v>
      </c>
      <c r="D140" s="3">
        <f t="shared" si="2"/>
        <v>28</v>
      </c>
      <c r="E140" s="2">
        <f t="shared" si="1"/>
        <v>8.9143584845590568E-3</v>
      </c>
      <c r="F140" s="21"/>
    </row>
    <row r="141" spans="1:6" x14ac:dyDescent="0.25">
      <c r="A141" s="11" t="s">
        <v>18</v>
      </c>
      <c r="B141" s="12">
        <v>10</v>
      </c>
      <c r="C141" s="13" t="s">
        <v>46</v>
      </c>
      <c r="D141" s="3">
        <f t="shared" si="2"/>
        <v>108</v>
      </c>
      <c r="E141" s="2">
        <f t="shared" si="1"/>
        <v>3.8068382093761018E-2</v>
      </c>
      <c r="F141" s="21"/>
    </row>
    <row r="142" spans="1:6" x14ac:dyDescent="0.25">
      <c r="A142" s="11" t="s">
        <v>19</v>
      </c>
      <c r="B142" s="12">
        <v>10</v>
      </c>
      <c r="C142" s="13" t="s">
        <v>46</v>
      </c>
      <c r="D142" s="3">
        <f t="shared" si="2"/>
        <v>160</v>
      </c>
      <c r="E142" s="2">
        <f t="shared" si="1"/>
        <v>5.3120849933598939E-2</v>
      </c>
      <c r="F142" s="21"/>
    </row>
    <row r="143" spans="1:6" x14ac:dyDescent="0.25">
      <c r="A143" s="11" t="s">
        <v>16</v>
      </c>
      <c r="B143" s="12">
        <v>11</v>
      </c>
      <c r="C143" s="13" t="s">
        <v>47</v>
      </c>
      <c r="D143" s="3">
        <f t="shared" si="2"/>
        <v>169</v>
      </c>
      <c r="E143" s="2">
        <f t="shared" si="1"/>
        <v>9.9940863394441165E-2</v>
      </c>
      <c r="F143" s="21">
        <f>AVERAGE(E143:E146)</f>
        <v>0.10860507602532296</v>
      </c>
    </row>
    <row r="144" spans="1:6" x14ac:dyDescent="0.25">
      <c r="A144" s="11" t="s">
        <v>17</v>
      </c>
      <c r="B144" s="12">
        <v>11</v>
      </c>
      <c r="C144" s="13" t="s">
        <v>47</v>
      </c>
      <c r="D144" s="3">
        <f t="shared" si="2"/>
        <v>281</v>
      </c>
      <c r="E144" s="2">
        <f t="shared" si="1"/>
        <v>8.9206349206349206E-2</v>
      </c>
      <c r="F144" s="21"/>
    </row>
    <row r="145" spans="1:6" x14ac:dyDescent="0.25">
      <c r="A145" s="11" t="s">
        <v>18</v>
      </c>
      <c r="B145" s="12">
        <v>11</v>
      </c>
      <c r="C145" s="13" t="s">
        <v>47</v>
      </c>
      <c r="D145" s="3">
        <f t="shared" si="2"/>
        <v>230</v>
      </c>
      <c r="E145" s="2">
        <f t="shared" si="1"/>
        <v>7.6437354602858096E-2</v>
      </c>
      <c r="F145" s="21"/>
    </row>
    <row r="146" spans="1:6" x14ac:dyDescent="0.25">
      <c r="A146" s="11" t="s">
        <v>19</v>
      </c>
      <c r="B146" s="12">
        <v>11</v>
      </c>
      <c r="C146" s="13" t="s">
        <v>47</v>
      </c>
      <c r="D146" s="3">
        <f t="shared" si="2"/>
        <v>480</v>
      </c>
      <c r="E146" s="2">
        <f t="shared" si="1"/>
        <v>0.16883573689764333</v>
      </c>
      <c r="F146" s="21"/>
    </row>
    <row r="147" spans="1:6" x14ac:dyDescent="0.25">
      <c r="A147" s="11" t="s">
        <v>16</v>
      </c>
      <c r="B147" s="12">
        <v>12</v>
      </c>
      <c r="C147" s="13" t="s">
        <v>48</v>
      </c>
      <c r="D147" s="3">
        <f t="shared" si="2"/>
        <v>-4</v>
      </c>
      <c r="E147" s="2">
        <f t="shared" si="1"/>
        <v>0.30769230769230771</v>
      </c>
      <c r="F147" s="21">
        <f>AVERAGE(E147:E150)</f>
        <v>-0.10432692307692309</v>
      </c>
    </row>
    <row r="148" spans="1:6" x14ac:dyDescent="0.25">
      <c r="A148" s="11" t="s">
        <v>17</v>
      </c>
      <c r="B148" s="12">
        <v>12</v>
      </c>
      <c r="C148" s="13" t="s">
        <v>48</v>
      </c>
      <c r="D148" s="3">
        <f t="shared" si="2"/>
        <v>-1</v>
      </c>
      <c r="E148" s="2">
        <f t="shared" si="1"/>
        <v>0.2</v>
      </c>
      <c r="F148" s="21"/>
    </row>
    <row r="149" spans="1:6" x14ac:dyDescent="0.25">
      <c r="A149" s="11" t="s">
        <v>18</v>
      </c>
      <c r="B149" s="12">
        <v>12</v>
      </c>
      <c r="C149" s="13" t="s">
        <v>48</v>
      </c>
      <c r="D149" s="3">
        <f t="shared" si="2"/>
        <v>4</v>
      </c>
      <c r="E149" s="2">
        <f t="shared" si="1"/>
        <v>-0.8</v>
      </c>
      <c r="F149" s="21"/>
    </row>
    <row r="150" spans="1:6" x14ac:dyDescent="0.25">
      <c r="A150" s="11" t="s">
        <v>19</v>
      </c>
      <c r="B150" s="12">
        <v>12</v>
      </c>
      <c r="C150" s="13" t="s">
        <v>48</v>
      </c>
      <c r="D150">
        <f>D79-L79</f>
        <v>1</v>
      </c>
      <c r="E150" s="2">
        <f t="shared" si="1"/>
        <v>-0.125</v>
      </c>
      <c r="F150" s="21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workbookViewId="0">
      <selection activeCell="A5" sqref="A5:A8"/>
    </sheetView>
  </sheetViews>
  <sheetFormatPr baseColWidth="10" defaultRowHeight="15" x14ac:dyDescent="0.25"/>
  <sheetData>
    <row r="1" spans="1:3" x14ac:dyDescent="0.25">
      <c r="B1" t="s">
        <v>53</v>
      </c>
      <c r="C1" t="s">
        <v>54</v>
      </c>
    </row>
    <row r="3" spans="1:3" x14ac:dyDescent="0.25">
      <c r="A3" s="13" t="s">
        <v>60</v>
      </c>
      <c r="B3" s="14">
        <v>2366</v>
      </c>
      <c r="C3" s="14">
        <v>598.70000000000005</v>
      </c>
    </row>
    <row r="4" spans="1:3" x14ac:dyDescent="0.25">
      <c r="A4" s="13" t="s">
        <v>59</v>
      </c>
      <c r="B4" s="14">
        <v>1187</v>
      </c>
      <c r="C4" s="14">
        <v>424.4</v>
      </c>
    </row>
    <row r="5" spans="1:3" x14ac:dyDescent="0.25">
      <c r="A5" s="13" t="s">
        <v>35</v>
      </c>
      <c r="B5" s="14">
        <v>2229</v>
      </c>
      <c r="C5" s="14">
        <v>163.80000000000001</v>
      </c>
    </row>
    <row r="6" spans="1:3" x14ac:dyDescent="0.25">
      <c r="A6" s="13" t="s">
        <v>36</v>
      </c>
      <c r="B6" s="14">
        <v>1676</v>
      </c>
      <c r="C6" s="14">
        <v>176</v>
      </c>
    </row>
    <row r="7" spans="1:3" x14ac:dyDescent="0.25">
      <c r="A7" s="13" t="s">
        <v>38</v>
      </c>
      <c r="B7" s="14">
        <v>1575</v>
      </c>
      <c r="C7" s="14">
        <v>380.9</v>
      </c>
    </row>
    <row r="8" spans="1:3" x14ac:dyDescent="0.25">
      <c r="A8" s="13" t="s">
        <v>40</v>
      </c>
      <c r="B8" s="14">
        <v>796</v>
      </c>
      <c r="C8" s="14">
        <v>310.5</v>
      </c>
    </row>
    <row r="9" spans="1:3" x14ac:dyDescent="0.25">
      <c r="A9" s="13" t="s">
        <v>37</v>
      </c>
      <c r="B9" s="14">
        <v>-5</v>
      </c>
      <c r="C9" s="14">
        <v>2.7</v>
      </c>
    </row>
    <row r="10" spans="1:3" x14ac:dyDescent="0.25">
      <c r="A10" s="13" t="s">
        <v>48</v>
      </c>
      <c r="B10" s="14">
        <v>-8</v>
      </c>
      <c r="C10" s="14">
        <v>2.5</v>
      </c>
    </row>
    <row r="21" spans="1:3" x14ac:dyDescent="0.25">
      <c r="A21" t="s">
        <v>63</v>
      </c>
    </row>
    <row r="22" spans="1:3" x14ac:dyDescent="0.25">
      <c r="B22" t="s">
        <v>58</v>
      </c>
    </row>
    <row r="23" spans="1:3" x14ac:dyDescent="0.25">
      <c r="B23" t="s">
        <v>55</v>
      </c>
      <c r="C23" t="s">
        <v>56</v>
      </c>
    </row>
    <row r="24" spans="1:3" x14ac:dyDescent="0.25">
      <c r="A24" t="s">
        <v>57</v>
      </c>
      <c r="B24">
        <f>AVERAGE('End point'!D15:D75)</f>
        <v>2812.35</v>
      </c>
      <c r="C24">
        <f>_xlfn.STDEV.P('End point'!D15:D75)</f>
        <v>543.64755203471054</v>
      </c>
    </row>
    <row r="25" spans="1:3" x14ac:dyDescent="0.25">
      <c r="A25" t="s">
        <v>48</v>
      </c>
      <c r="B25">
        <f>AVERAGE('End point'!D76:D79)</f>
        <v>-7.75</v>
      </c>
      <c r="C25">
        <f>_xlfn.STDEV.P('End point'!D76:D79)</f>
        <v>3.2691742076555053</v>
      </c>
    </row>
    <row r="35" spans="1:3" x14ac:dyDescent="0.25">
      <c r="A35" t="s">
        <v>61</v>
      </c>
    </row>
    <row r="36" spans="1:3" x14ac:dyDescent="0.25">
      <c r="B36" t="s">
        <v>64</v>
      </c>
      <c r="C36" t="s">
        <v>54</v>
      </c>
    </row>
    <row r="37" spans="1:3" x14ac:dyDescent="0.25">
      <c r="A37" s="13" t="s">
        <v>60</v>
      </c>
      <c r="B37" s="14">
        <v>2366</v>
      </c>
      <c r="C37" s="14">
        <v>598.70000000000005</v>
      </c>
    </row>
    <row r="38" spans="1:3" x14ac:dyDescent="0.25">
      <c r="A38" s="13" t="s">
        <v>59</v>
      </c>
      <c r="B38" s="14">
        <v>1187</v>
      </c>
      <c r="C38" s="14">
        <v>424.4</v>
      </c>
    </row>
    <row r="39" spans="1:3" x14ac:dyDescent="0.25">
      <c r="A39" s="13" t="s">
        <v>43</v>
      </c>
      <c r="B39" s="14">
        <v>1900</v>
      </c>
      <c r="C39" s="14">
        <v>604.29999999999995</v>
      </c>
    </row>
    <row r="40" spans="1:3" x14ac:dyDescent="0.25">
      <c r="A40" s="13" t="s">
        <v>42</v>
      </c>
      <c r="B40" s="14">
        <v>1403</v>
      </c>
      <c r="C40" s="14">
        <v>884.3</v>
      </c>
    </row>
    <row r="41" spans="1:3" x14ac:dyDescent="0.25">
      <c r="A41" s="13" t="s">
        <v>41</v>
      </c>
      <c r="B41" s="14">
        <v>173</v>
      </c>
      <c r="C41" s="14">
        <v>59.2</v>
      </c>
    </row>
    <row r="42" spans="1:3" x14ac:dyDescent="0.25">
      <c r="A42" s="13" t="s">
        <v>39</v>
      </c>
      <c r="B42" s="14">
        <v>-7</v>
      </c>
      <c r="C42" s="14">
        <v>6.4</v>
      </c>
    </row>
    <row r="43" spans="1:3" x14ac:dyDescent="0.25">
      <c r="A43" s="13" t="s">
        <v>37</v>
      </c>
      <c r="B43" s="14">
        <v>-5</v>
      </c>
      <c r="C43" s="14">
        <v>2.7</v>
      </c>
    </row>
    <row r="44" spans="1:3" x14ac:dyDescent="0.25">
      <c r="A44" s="13" t="s">
        <v>48</v>
      </c>
      <c r="B44" s="14">
        <v>-8</v>
      </c>
      <c r="C44" s="14">
        <v>2.5</v>
      </c>
    </row>
    <row r="49" spans="1:3" x14ac:dyDescent="0.25">
      <c r="A49" t="s">
        <v>62</v>
      </c>
    </row>
    <row r="50" spans="1:3" x14ac:dyDescent="0.25">
      <c r="B50" t="s">
        <v>64</v>
      </c>
      <c r="C50" t="s">
        <v>54</v>
      </c>
    </row>
    <row r="51" spans="1:3" x14ac:dyDescent="0.25">
      <c r="A51" s="13" t="s">
        <v>60</v>
      </c>
      <c r="B51" s="14">
        <v>2366</v>
      </c>
      <c r="C51" s="14">
        <v>598.70000000000005</v>
      </c>
    </row>
    <row r="52" spans="1:3" x14ac:dyDescent="0.25">
      <c r="A52" s="13" t="s">
        <v>59</v>
      </c>
      <c r="B52" s="14">
        <v>1187</v>
      </c>
      <c r="C52" s="14">
        <v>424.4</v>
      </c>
    </row>
    <row r="53" spans="1:3" x14ac:dyDescent="0.25">
      <c r="A53" s="13" t="s">
        <v>44</v>
      </c>
      <c r="B53" s="14">
        <v>2643</v>
      </c>
      <c r="C53" s="14">
        <v>216.6</v>
      </c>
    </row>
    <row r="54" spans="1:3" x14ac:dyDescent="0.25">
      <c r="A54" s="13" t="s">
        <v>45</v>
      </c>
      <c r="B54" s="14">
        <v>2555</v>
      </c>
      <c r="C54" s="14">
        <v>306.7</v>
      </c>
    </row>
    <row r="55" spans="1:3" x14ac:dyDescent="0.25">
      <c r="A55" s="13" t="s">
        <v>46</v>
      </c>
      <c r="B55" s="14">
        <v>2634</v>
      </c>
      <c r="C55" s="14">
        <v>551.29999999999995</v>
      </c>
    </row>
    <row r="56" spans="1:3" x14ac:dyDescent="0.25">
      <c r="A56" s="13" t="s">
        <v>47</v>
      </c>
      <c r="B56" s="14">
        <v>2384</v>
      </c>
      <c r="C56" s="14">
        <v>615.1</v>
      </c>
    </row>
    <row r="57" spans="1:3" x14ac:dyDescent="0.25">
      <c r="A57" s="13" t="s">
        <v>37</v>
      </c>
      <c r="B57" s="14">
        <v>-5</v>
      </c>
      <c r="C57" s="14">
        <v>2.7</v>
      </c>
    </row>
    <row r="58" spans="1:3" x14ac:dyDescent="0.25">
      <c r="A58" s="13" t="s">
        <v>48</v>
      </c>
      <c r="B58" s="14">
        <v>-8</v>
      </c>
      <c r="C58" s="14">
        <v>2.5</v>
      </c>
    </row>
    <row r="70" spans="2:2" x14ac:dyDescent="0.25">
      <c r="B70" s="23"/>
    </row>
    <row r="86" spans="1:3" x14ac:dyDescent="0.25">
      <c r="A86" s="22"/>
      <c r="B86" s="23"/>
      <c r="C86" s="23"/>
    </row>
    <row r="87" spans="1:3" x14ac:dyDescent="0.25">
      <c r="A87" s="22"/>
      <c r="B87" s="23"/>
      <c r="C87" s="23"/>
    </row>
    <row r="88" spans="1:3" x14ac:dyDescent="0.25">
      <c r="A88" s="22"/>
      <c r="B88" s="23"/>
      <c r="C88" s="23"/>
    </row>
    <row r="89" spans="1:3" x14ac:dyDescent="0.25">
      <c r="A89" s="22"/>
      <c r="B89" s="23"/>
      <c r="C89" s="23"/>
    </row>
    <row r="90" spans="1:3" x14ac:dyDescent="0.25">
      <c r="A90" s="22"/>
      <c r="B90" s="23"/>
      <c r="C90" s="23"/>
    </row>
    <row r="91" spans="1:3" x14ac:dyDescent="0.25">
      <c r="A91" s="22"/>
      <c r="B91" s="23"/>
      <c r="C91" s="23"/>
    </row>
    <row r="101" spans="1:3" x14ac:dyDescent="0.25">
      <c r="A101" s="22"/>
      <c r="B101" s="22"/>
      <c r="C101" s="22"/>
    </row>
    <row r="102" spans="1:3" x14ac:dyDescent="0.25">
      <c r="A102" s="22"/>
      <c r="B102" s="22"/>
      <c r="C102" s="22"/>
    </row>
    <row r="103" spans="1:3" x14ac:dyDescent="0.25">
      <c r="A103" s="22"/>
      <c r="B103" s="23"/>
      <c r="C103" s="23"/>
    </row>
    <row r="104" spans="1:3" x14ac:dyDescent="0.25">
      <c r="A104" s="22"/>
      <c r="B104" s="23"/>
      <c r="C104" s="23"/>
    </row>
    <row r="105" spans="1:3" x14ac:dyDescent="0.25">
      <c r="A105" s="22"/>
      <c r="B105" s="23"/>
      <c r="C105" s="23"/>
    </row>
    <row r="106" spans="1:3" x14ac:dyDescent="0.25">
      <c r="A106" s="22"/>
      <c r="B106" s="23"/>
      <c r="C106" s="23"/>
    </row>
    <row r="107" spans="1:3" x14ac:dyDescent="0.25">
      <c r="A107" s="22"/>
      <c r="B107" s="23"/>
      <c r="C107" s="23"/>
    </row>
    <row r="108" spans="1:3" x14ac:dyDescent="0.25">
      <c r="A108" s="22"/>
      <c r="B108" s="23"/>
      <c r="C108" s="23"/>
    </row>
    <row r="109" spans="1:3" x14ac:dyDescent="0.25">
      <c r="A109" s="22"/>
      <c r="B109" s="23"/>
      <c r="C109" s="23"/>
    </row>
    <row r="110" spans="1:3" x14ac:dyDescent="0.25">
      <c r="A110" s="22"/>
      <c r="B110" s="23"/>
      <c r="C110" s="23"/>
    </row>
    <row r="111" spans="1:3" x14ac:dyDescent="0.25">
      <c r="A111" s="22"/>
      <c r="B111" s="23"/>
      <c r="C111" s="23"/>
    </row>
    <row r="112" spans="1:3" x14ac:dyDescent="0.25">
      <c r="A112" s="22"/>
      <c r="B112" s="23"/>
      <c r="C112" s="23"/>
    </row>
    <row r="113" spans="1:4" x14ac:dyDescent="0.25">
      <c r="A113" s="22"/>
      <c r="B113" s="23"/>
      <c r="C113" s="23"/>
    </row>
    <row r="118" spans="1:4" x14ac:dyDescent="0.25">
      <c r="A118" s="22"/>
      <c r="B118" s="22"/>
      <c r="C118" s="22"/>
      <c r="D118" s="22"/>
    </row>
    <row r="119" spans="1:4" x14ac:dyDescent="0.25">
      <c r="A119" s="22"/>
      <c r="B119" s="22"/>
      <c r="C119" s="22"/>
      <c r="D119" s="22"/>
    </row>
    <row r="120" spans="1:4" x14ac:dyDescent="0.25">
      <c r="A120" s="22"/>
      <c r="B120" s="23"/>
      <c r="C120" s="23"/>
    </row>
    <row r="121" spans="1:4" x14ac:dyDescent="0.25">
      <c r="A121" s="22"/>
      <c r="B121" s="23"/>
      <c r="C121" s="23"/>
    </row>
    <row r="122" spans="1:4" x14ac:dyDescent="0.25">
      <c r="A122" s="22"/>
      <c r="B122" s="23"/>
      <c r="C122" s="23"/>
    </row>
    <row r="123" spans="1:4" x14ac:dyDescent="0.25">
      <c r="A123" s="22"/>
      <c r="B123" s="23"/>
      <c r="C123" s="23"/>
    </row>
    <row r="124" spans="1:4" x14ac:dyDescent="0.25">
      <c r="A124" s="22"/>
      <c r="B124" s="23"/>
      <c r="C124" s="23"/>
    </row>
    <row r="125" spans="1:4" x14ac:dyDescent="0.25">
      <c r="A125" s="22"/>
      <c r="B125" s="23"/>
      <c r="C125" s="23"/>
    </row>
    <row r="126" spans="1:4" x14ac:dyDescent="0.25">
      <c r="A126" s="22"/>
      <c r="B126" s="23"/>
      <c r="C126" s="23"/>
    </row>
    <row r="127" spans="1:4" x14ac:dyDescent="0.25">
      <c r="A127" s="22"/>
      <c r="B127" s="23"/>
      <c r="C127" s="23"/>
    </row>
    <row r="128" spans="1:4" x14ac:dyDescent="0.25">
      <c r="A128" s="22"/>
      <c r="B128" s="23"/>
      <c r="C128" s="23"/>
    </row>
    <row r="129" spans="1:3" x14ac:dyDescent="0.25">
      <c r="A129" s="22"/>
      <c r="B129" s="23"/>
      <c r="C129" s="23"/>
    </row>
    <row r="130" spans="1:3" x14ac:dyDescent="0.25">
      <c r="A130" s="22"/>
      <c r="B130" s="23"/>
      <c r="C130" s="23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8"/>
  <sheetViews>
    <sheetView topLeftCell="B1" workbookViewId="0">
      <selection activeCell="O11" sqref="O11"/>
    </sheetView>
  </sheetViews>
  <sheetFormatPr baseColWidth="10" defaultRowHeight="15" x14ac:dyDescent="0.25"/>
  <sheetData>
    <row r="68" spans="7:7" x14ac:dyDescent="0.25">
      <c r="G68" t="s">
        <v>65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End point</vt:lpstr>
      <vt:lpstr>Collumcharts</vt:lpstr>
      <vt:lpstr>efficiency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Ramos Garcia</dc:creator>
  <cp:lastModifiedBy>Mario Ramos Garcia</cp:lastModifiedBy>
  <dcterms:created xsi:type="dcterms:W3CDTF">2016-09-13T20:08:14Z</dcterms:created>
  <dcterms:modified xsi:type="dcterms:W3CDTF">2016-10-05T17:46:20Z</dcterms:modified>
</cp:coreProperties>
</file>